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5700" tabRatio="601" firstSheet="9" activeTab="13"/>
  </bookViews>
  <sheets>
    <sheet name="Пр.1" sheetId="1" r:id="rId1"/>
    <sheet name="Пр.2" sheetId="2" r:id="rId2"/>
    <sheet name="Пр.3" sheetId="3" r:id="rId3"/>
    <sheet name="ПР.4" sheetId="4" r:id="rId4"/>
    <sheet name="Пояс" sheetId="5" r:id="rId5"/>
    <sheet name="ПР1 сент" sheetId="6" r:id="rId6"/>
    <sheet name="ПР2 сент" sheetId="7" r:id="rId7"/>
    <sheet name="ПР3сент" sheetId="8" r:id="rId8"/>
    <sheet name="Пр4сент" sheetId="9" r:id="rId9"/>
    <sheet name="И14" sheetId="10" r:id="rId10"/>
    <sheet name="Д14" sheetId="11" r:id="rId11"/>
    <sheet name="Р14" sheetId="12" r:id="rId12"/>
    <sheet name="ВЕД14" sheetId="13" r:id="rId13"/>
    <sheet name="Пояс год" sheetId="14" r:id="rId14"/>
  </sheets>
  <definedNames/>
  <calcPr fullCalcOnLoad="1"/>
</workbook>
</file>

<file path=xl/sharedStrings.xml><?xml version="1.0" encoding="utf-8"?>
<sst xmlns="http://schemas.openxmlformats.org/spreadsheetml/2006/main" count="4772" uniqueCount="670">
  <si>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</si>
  <si>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РФ</t>
  </si>
  <si>
    <t>Субсидии бюджетам муниципальных образований на организацию и проведение аккарицидных обработок мест массового отдыха населения  в рамках непрограммных расходов органов МСУ</t>
  </si>
  <si>
    <t>9037514</t>
  </si>
  <si>
    <t>Премии и гранты</t>
  </si>
  <si>
    <t>350</t>
  </si>
  <si>
    <t xml:space="preserve"> Возврат остатков субсидий, субвенций и иных
 межбюджетных трансфертов, имеющих целевое назначение,прошлых лет .
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</si>
  <si>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</si>
  <si>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</si>
  <si>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11134,96 т.руб</t>
  </si>
  <si>
    <t>а).Дотации бюджетам поселений на выравнивание бюджетной обеспеченности</t>
  </si>
  <si>
    <t>б) Дотации бюджетам поселений на поддержку мер по обеспечению сбалансированности бюджетов</t>
  </si>
  <si>
    <t xml:space="preserve"> 2861,49 т.руб</t>
  </si>
  <si>
    <t>венной власти субъектов РФ местных администраций" в сумме 2143,23 т.руб</t>
  </si>
  <si>
    <t>1.Налог на доходы физических лиц   поступил в сумме.</t>
  </si>
  <si>
    <r>
      <t>к уточненному плану    -60,2</t>
    </r>
    <r>
      <rPr>
        <i/>
        <strike/>
        <sz val="8"/>
        <rFont val="Arial Cyr"/>
        <family val="0"/>
      </rPr>
      <t>%</t>
    </r>
  </si>
  <si>
    <t>"Дорожное хозяйство ( дорожные фонды )</t>
  </si>
  <si>
    <t>т.руб   - 46,4%</t>
  </si>
  <si>
    <t>т.руб   - 46,2%</t>
  </si>
  <si>
    <t>объектов коммунальной и транспортной инфраструктуры в муниципальных образованиях Красноярского края</t>
  </si>
  <si>
    <t>с целью развития жилищного строительства</t>
  </si>
  <si>
    <t xml:space="preserve"> деятельности административных комиссий : </t>
  </si>
  <si>
    <t>3.Субвенции бюджетам поселений на выполнение государственных  полномочий по созданию и обеспечению</t>
  </si>
  <si>
    <t xml:space="preserve">а) резерные фонды местных администраций по финансовому управлению администрации Каратузского </t>
  </si>
  <si>
    <t>района в рамках непрограмных расходов органов местного самоуправления</t>
  </si>
  <si>
    <t>1.Дотации бюджетам субъектов РФ и муниципальных образований</t>
  </si>
  <si>
    <t>3.Иные межбюджетные трансферты составили:</t>
  </si>
  <si>
    <t xml:space="preserve">4.Возврат остатков субсидий, субвенций и иных межбюджетных трансфертов, имеющих целевое назначение, </t>
  </si>
  <si>
    <t>прошлых лет  из бюджетов поселений</t>
  </si>
  <si>
    <t>(-0,84)  т.руб.</t>
  </si>
  <si>
    <t xml:space="preserve">"Функционирование высшего должностного лица субъекта РФ и муниципального образования" </t>
  </si>
  <si>
    <t>в сумме:</t>
  </si>
  <si>
    <t xml:space="preserve">Р 0100      " Общегосударственные вопросы " составляет  </t>
  </si>
  <si>
    <t>Р 0408</t>
  </si>
  <si>
    <t>"Транспорт"</t>
  </si>
  <si>
    <t>500</t>
  </si>
  <si>
    <t>Прочие межбюджетные трансферты общего характера бюджетам субъектов РФ и муниципальных образований</t>
  </si>
  <si>
    <t>Субсидии бюджетным учреждениям на иные цели</t>
  </si>
  <si>
    <t>612</t>
  </si>
  <si>
    <t xml:space="preserve">к решению Каратузского сельского Совета депутатов   </t>
  </si>
  <si>
    <t>а) налог на имущество физических лиц  в сумме    .</t>
  </si>
  <si>
    <t>б) земельный налог :</t>
  </si>
  <si>
    <t>4.Доходы от использования имущества находящегося в государственной и муниципальной  собственности</t>
  </si>
  <si>
    <t xml:space="preserve"> всего : </t>
  </si>
  <si>
    <t>из них :</t>
  </si>
  <si>
    <t>а) доходы получаемые в виде  арендной платы за земельные участки , государственная собственность</t>
  </si>
  <si>
    <t>на которые не разграничена и которые расположенны в границах поселений, а также средства от продажи</t>
  </si>
  <si>
    <t>б)  прочие поступления от использования имущества и прав, находящегося в собственности поселений</t>
  </si>
  <si>
    <t xml:space="preserve">составили: </t>
  </si>
  <si>
    <t>Доходы от продажи земельных участков государственная собственность  на которые не разграничена</t>
  </si>
  <si>
    <t>составляют:</t>
  </si>
  <si>
    <t>Всего налоговых и неналоговых доходов поступило :</t>
  </si>
  <si>
    <t>Безвозмездные поступления от других бюджетов бюджетной системы РФ поступили  в сумме</t>
  </si>
  <si>
    <t>, в том числе :</t>
  </si>
  <si>
    <t>2.Субсидии бюджетам бюджетной системы Российской Федерации ( межбюджетные  субсидии )</t>
  </si>
  <si>
    <t>составили: .</t>
  </si>
  <si>
    <t xml:space="preserve"> в том числе :</t>
  </si>
  <si>
    <t>1021</t>
  </si>
  <si>
    <t>7423</t>
  </si>
  <si>
    <t>Субсидии бюджетам поселений на обустройство пешеходных переходов и нанесение дорожной разметки на автодорогах местного значения в рамках подпрограммы "Повышение безопасности дорожного движения в Каратузском районе" муниципальной программы "Развитие транспортной системы Каратузского района"</t>
  </si>
  <si>
    <t>Субсидии бюджетам муниципальных образований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</si>
  <si>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 xml:space="preserve">Субсидии бюджетам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</t>
  </si>
  <si>
    <t xml:space="preserve">Субсидии на реализацию мероприятий  по проведению обязательных энергетических обследований муниципальных учреждений           </t>
  </si>
  <si>
    <t>9031021</t>
  </si>
  <si>
    <t>Расходы на  выполнение  функций по другим общегосударственным вопросам в рамках непрограммных расходов органов местного самоуправления (Вид расходов: Исполнение судебных актов Российской Федерации и мировых соглашений по возмещению 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учреждений.)</t>
  </si>
  <si>
    <t>9030027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</si>
  <si>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</si>
  <si>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</si>
  <si>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</si>
  <si>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831</t>
  </si>
  <si>
    <t>0420012</t>
  </si>
  <si>
    <t>0420013</t>
  </si>
  <si>
    <t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 (Вид расходов: Фонд оплаты труда государственных (муниципальных) органов и взносы по обязательному социальному страхованию )</t>
  </si>
  <si>
    <t>0511021</t>
  </si>
  <si>
    <t>Межбюджетные трансферты</t>
  </si>
  <si>
    <t>0810063</t>
  </si>
  <si>
    <t>0811021</t>
  </si>
  <si>
    <t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труда),в рамках подпрограммы "Организация библиотечного обслуживания населения, комплектование и сохранность библиотечных фондов Каратузского сельсовета на 2014 - 2016 г.г.", муниципальной программы"Создание условий для организации досуга и обеспечение жителей  Каратузского сельсовета услугами культурно-досуговых учреждений на 2014 - 2016 годы.</t>
  </si>
  <si>
    <t xml:space="preserve">II.Расходы </t>
  </si>
  <si>
    <t>Р 0102</t>
  </si>
  <si>
    <t>т.руб</t>
  </si>
  <si>
    <t>Р 0103</t>
  </si>
  <si>
    <t xml:space="preserve">"Функционирование  законодательных (представительных )органов государственной </t>
  </si>
  <si>
    <t>Субвенции местным бюджетам на выполнение передаваемых полномочий субъектов РФ</t>
  </si>
  <si>
    <t>Субвенции бюджетам поселений на выполнение передаваемых полномочий субъектов РФ</t>
  </si>
  <si>
    <t>Субвенции бюджетам субъектов РФ и муниципальных образований</t>
  </si>
  <si>
    <t xml:space="preserve">Возврат остатков субсидий, субвенций и иных межбюджетных трансфертов, имеющих целевое назначение,прошлых лет .
</t>
  </si>
  <si>
    <t xml:space="preserve">власти и представительных органов МО"  в сумме:           </t>
  </si>
  <si>
    <t xml:space="preserve">Р 0104    </t>
  </si>
  <si>
    <t>"Функционирование  Правительства РФ ,высших исполнительных органов государст-</t>
  </si>
  <si>
    <t>Р 0111</t>
  </si>
  <si>
    <t>Р 0113</t>
  </si>
  <si>
    <t>Р 0300</t>
  </si>
  <si>
    <t>Р 0310</t>
  </si>
  <si>
    <t>Р 0400</t>
  </si>
  <si>
    <t>"Национальная экономика" :</t>
  </si>
  <si>
    <t>Р 0409</t>
  </si>
  <si>
    <t>Р 0500</t>
  </si>
  <si>
    <t>"Жилищно-Коммунальное хозяйство"</t>
  </si>
  <si>
    <t>Р 0501</t>
  </si>
  <si>
    <t>"Жилищное хозяйство"</t>
  </si>
  <si>
    <t xml:space="preserve">Р 0503      </t>
  </si>
  <si>
    <t xml:space="preserve">"Благоустройство" :  составляет </t>
  </si>
  <si>
    <t xml:space="preserve">Р 1001   </t>
  </si>
  <si>
    <t xml:space="preserve"> "Пенсионное обеспечение"      </t>
  </si>
  <si>
    <t xml:space="preserve">Р 0801 </t>
  </si>
  <si>
    <t xml:space="preserve">"Культура"  исполнен в сумме </t>
  </si>
  <si>
    <t xml:space="preserve">Каратузская поселенческая библиотека им Г.Г.Каратаева : </t>
  </si>
  <si>
    <t>16</t>
  </si>
  <si>
    <t>ШТРАФЫ, САНКЦИИ, ВОЗМЕЩЕНИЕ УЩЕРБА</t>
  </si>
  <si>
    <t>51</t>
  </si>
  <si>
    <t>140</t>
  </si>
  <si>
    <t>Денежные взыскания (штрафы), установленные  законами субъектов Российской Федерации  за несоблюдение   муниципальных правовых актов</t>
  </si>
  <si>
    <t>Денежные взыскания (штрафы), установленные  законами субъектов Российской Федерации  за несоблюдение  муниципальных правовых актов, зачисляемые в бюджеты поселений</t>
  </si>
  <si>
    <t>1022</t>
  </si>
  <si>
    <t xml:space="preserve">Субсидии бюджетам поселений  на частичное  финансирование  (возмещение) расходов на повышение  минимальных размеров  окладов, ставок  заработной платы работникам  бюджетной сферы края, которым  предоставляется  региональная выплата , с 1 октября  2014 года  на 10 процентов </t>
  </si>
  <si>
    <t>Гл.бухгалтер                                                                     Адольф Л.И.</t>
  </si>
  <si>
    <t>2.Налоги на товары (работы, услуги), реализуемые на территории РФ: акцизы по подакцизным товарам</t>
  </si>
  <si>
    <t>(продукции ) производимым на территории РФ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</si>
  <si>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</si>
  <si>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</si>
  <si>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</si>
  <si>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</si>
  <si>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</si>
  <si>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</si>
  <si>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</si>
  <si>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1400</t>
  </si>
  <si>
    <t>Межбюджетные трансферты общего характера</t>
  </si>
  <si>
    <t>17</t>
  </si>
  <si>
    <t>ПРОЧИЕ НЕНАЛОГОВЫЕ ДОХОДЫ</t>
  </si>
  <si>
    <t>180</t>
  </si>
  <si>
    <t>050</t>
  </si>
  <si>
    <t>тыс.руб.</t>
  </si>
  <si>
    <t>Невыясненные поступления</t>
  </si>
  <si>
    <t>Невыясненные поступления , зачисляемые в бюджеты поселений</t>
  </si>
  <si>
    <t>Подраздел</t>
  </si>
  <si>
    <t>Доходы</t>
  </si>
  <si>
    <t xml:space="preserve">Ведомственная структура расходов бюджета Каратузского сельсовета    .                                       </t>
  </si>
  <si>
    <t>тыс.руб</t>
  </si>
  <si>
    <t xml:space="preserve">Источники внутреннего финансирования дефицита бюджета Каратузского сельсовета  </t>
  </si>
  <si>
    <t>тыс. руб.</t>
  </si>
  <si>
    <t xml:space="preserve">к источникам финансирования дефицита бюджета </t>
  </si>
  <si>
    <t>Российской Федерации</t>
  </si>
  <si>
    <t>к решению Каратузского сельского Совета депутатов  от               .2014 №                                     "Об исполнении  бюджета Каратузского сельсовета за 1 полугодие 2014 года "</t>
  </si>
  <si>
    <t xml:space="preserve">"Об исполнении бюджета Каратузского сельсовета за 1 полугодие 2014 года </t>
  </si>
  <si>
    <t>Бюджет сельского поселения по доходам исполнен в сумме 20602,64 т.руб., что  составляет</t>
  </si>
  <si>
    <t xml:space="preserve"> 3305,97 т.руб</t>
  </si>
  <si>
    <t>3.Налог на имущество  исполнен в сумме 573,32 т.руб в том числе :</t>
  </si>
  <si>
    <t>73,06 т.руб</t>
  </si>
  <si>
    <t>500,26 т.руб</t>
  </si>
  <si>
    <t>265,86 т.руб</t>
  </si>
  <si>
    <t>права на заключение договоров аренды указанных земельных участков составили 226,81 т. руб. - ( 49,3 %)</t>
  </si>
  <si>
    <t>39,05 т.руб</t>
  </si>
  <si>
    <t>5. Доходы от продажи материальных и нематериальных активов  :</t>
  </si>
  <si>
    <t>171,28 т.руб</t>
  </si>
  <si>
    <t>4688,67 т.руб.</t>
  </si>
  <si>
    <t>15914,87 т.руб</t>
  </si>
  <si>
    <t>4543,91 т.руб</t>
  </si>
  <si>
    <t>1496,85 т.руб.</t>
  </si>
  <si>
    <t>3047,06 т.руб</t>
  </si>
  <si>
    <t>11303,3 т.руб</t>
  </si>
  <si>
    <t>б) субсидии бюджетам поселений района на реализацию мероприятий предусмотренных ДЦП "Строительство</t>
  </si>
  <si>
    <t xml:space="preserve">а) субсидии бюджетам поселений  на частичное  финансирование  (возмещение) расходов на региональные </t>
  </si>
  <si>
    <t>выплаты  и выплаты, обеспечивающие  уровень заработной платы  работников  бюджетной сферы не ниже</t>
  </si>
  <si>
    <t xml:space="preserve">размера  минимальной заработной платы (минимального размера оплаты труда) </t>
  </si>
  <si>
    <t>168,34 т.руб</t>
  </si>
  <si>
    <t>11,75 т.руб.</t>
  </si>
  <si>
    <t>55,85 т.руб.</t>
  </si>
  <si>
    <t>Бюджет Каратузского сельсовета  по расходам исполнен в сумме 21039,32 т.руб.,</t>
  </si>
  <si>
    <t>что составляет 60,7 % к уточненному плану, в том числе по разделам бюджетной классификации: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</si>
  <si>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занимающихся  частной практикой.</t>
  </si>
  <si>
    <t>Налог на доходы физических лиц с доходов, полученных физическими лицами в соответствии со статьей 228 НК РФ</t>
  </si>
  <si>
    <t>% исполнения</t>
  </si>
  <si>
    <t>Организация мероприятий по профилактике ( 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2014 - 2016 годы, муниципальной программы "Дорожная деятельность в отношении автомобильных дорог местного значения Каратузского сельсовета" на 2014 - 2016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</si>
  <si>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2014 - 2016 годы, муниципальной программы "Дорожная деятельность в отношении автомобильных дорог местного значения Каратузского сельсовета" на 2014 - 2016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</si>
  <si>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</si>
  <si>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</si>
  <si>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</si>
  <si>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</si>
  <si>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2014 - 2016 годы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</si>
  <si>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 на 2014 - 2016 г.г.",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 на 2014 - 2016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</si>
  <si>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2014 - 2016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 на 2014 - 2016 годы</t>
  </si>
  <si>
    <t>Иные пенсии, социальные доплаты к пенсиям</t>
  </si>
  <si>
    <t>312</t>
  </si>
  <si>
    <t xml:space="preserve">Приложение № 1   </t>
  </si>
  <si>
    <t>№</t>
  </si>
  <si>
    <t>Всего</t>
  </si>
  <si>
    <t xml:space="preserve">№ </t>
  </si>
  <si>
    <t>I.</t>
  </si>
  <si>
    <t>Код источника</t>
  </si>
  <si>
    <t xml:space="preserve">Исполнено </t>
  </si>
  <si>
    <t>к решению Каратузского сельского Совета депутатов  от               .2014 №                                     "Об исполнении  бюджета Каратузского сельсовета за 9 месяцев 2014 года "</t>
  </si>
  <si>
    <t xml:space="preserve">Уточненный план </t>
  </si>
  <si>
    <t>Сумма на  год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</si>
  <si>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</si>
  <si>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</si>
  <si>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</si>
  <si>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</si>
  <si>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</si>
  <si>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</si>
  <si>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</si>
  <si>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</si>
  <si>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</si>
  <si>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</si>
  <si>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</si>
  <si>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</si>
  <si>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</si>
  <si>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>Наименование главных распорядителей</t>
  </si>
  <si>
    <t>строки</t>
  </si>
  <si>
    <t>подраздел</t>
  </si>
  <si>
    <t>Общегосударственные вопросы</t>
  </si>
  <si>
    <t>.0100</t>
  </si>
  <si>
    <t>0.103</t>
  </si>
  <si>
    <t>Жилищно-коммунальное хозяйство</t>
  </si>
  <si>
    <t xml:space="preserve"> .0500</t>
  </si>
  <si>
    <t>Жилищное хозяйство</t>
  </si>
  <si>
    <t xml:space="preserve"> .0501</t>
  </si>
  <si>
    <t>Благоустройство</t>
  </si>
  <si>
    <t xml:space="preserve"> .0503</t>
  </si>
  <si>
    <t>.0800</t>
  </si>
  <si>
    <t>Культура :</t>
  </si>
  <si>
    <t>.0801</t>
  </si>
  <si>
    <t>Библиотеки</t>
  </si>
  <si>
    <t>Социальная  политика</t>
  </si>
  <si>
    <t xml:space="preserve">Пенсионное обеспечение  </t>
  </si>
  <si>
    <t>Всего   расходов</t>
  </si>
  <si>
    <t>Вид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</si>
  <si>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</si>
  <si>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</si>
  <si>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</si>
  <si>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</si>
  <si>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</si>
  <si>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</si>
  <si>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</si>
  <si>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>Дотации бюджетам поселений на выравнивание бюджетной обеспеченности</t>
  </si>
  <si>
    <t>Дотации бюджетам субъектов РФ и муниципальных образований.</t>
  </si>
  <si>
    <t xml:space="preserve">Дотации на выравнивание бюджетной обеспеченности. </t>
  </si>
  <si>
    <t>наименование показателей бюджетной</t>
  </si>
  <si>
    <t>статья</t>
  </si>
  <si>
    <t>расхо</t>
  </si>
  <si>
    <t>дов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</si>
  <si>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</si>
  <si>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</si>
  <si>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</si>
  <si>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</si>
  <si>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БЕЗВОЗМЕЗДНЫЕ ПОСТУПЛЕНИЯ ОТ ДРУГИХ БЮДЖЕТОВ БЮДЖЕТНОЙ СИСТЕМЫ РФ</t>
  </si>
  <si>
    <t>Доходы бюджета на 2014 г.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</si>
  <si>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</si>
  <si>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</si>
  <si>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</si>
  <si>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</si>
  <si>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</si>
  <si>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</si>
  <si>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</si>
  <si>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</si>
  <si>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</si>
  <si>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</si>
  <si>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</si>
  <si>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</si>
  <si>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</si>
  <si>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</si>
  <si>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</si>
  <si>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</si>
  <si>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</si>
  <si>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</si>
  <si>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</si>
  <si>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</si>
  <si>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</si>
  <si>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</si>
  <si>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</si>
  <si>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</si>
  <si>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</si>
  <si>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</si>
  <si>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</si>
  <si>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Налог на имущество физ.лиц, взимаемый по ставкам, применяемым к объектам налогообложения, расположенным в границах поселений</t>
  </si>
  <si>
    <t>Земельный налог</t>
  </si>
  <si>
    <t>010</t>
  </si>
  <si>
    <t>Земельный налог, взимаемый по ставке установл. подпунктом 1 пункта 1 статьи 394 НК РФ</t>
  </si>
  <si>
    <t>013</t>
  </si>
  <si>
    <t>020</t>
  </si>
  <si>
    <t>Земельный налог, взимаемый по ставке установлен.подпунктом 2 пункта 1 статьи 394 НК РФ</t>
  </si>
  <si>
    <t>023</t>
  </si>
  <si>
    <t>163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</si>
  <si>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</si>
  <si>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</si>
  <si>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</si>
  <si>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</si>
  <si>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</si>
  <si>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</si>
  <si>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</si>
  <si>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</si>
  <si>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</si>
  <si>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</si>
  <si>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</si>
  <si>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</si>
  <si>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</si>
  <si>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>Раздел</t>
  </si>
  <si>
    <t xml:space="preserve">Целевая 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</si>
  <si>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</si>
  <si>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</si>
  <si>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</si>
  <si>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</si>
  <si>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наим показателей бюджетной классификации</t>
  </si>
  <si>
    <t>Резервные фонды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</si>
  <si>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</si>
  <si>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</si>
  <si>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</si>
  <si>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</si>
  <si>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</si>
  <si>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</si>
  <si>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</si>
  <si>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Единый сельскохозяйственный налог (сумма платежа)</t>
  </si>
  <si>
    <t xml:space="preserve"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 (сумма платежа) </t>
  </si>
  <si>
    <t xml:space="preserve"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распорложенным в границах поселений (сумма платежа)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</si>
  <si>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</si>
  <si>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</si>
  <si>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</si>
  <si>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</t>
  </si>
  <si>
    <t>100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</si>
  <si>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</si>
  <si>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</si>
  <si>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</si>
  <si>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</si>
  <si>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</si>
  <si>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</si>
  <si>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</si>
  <si>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14</t>
  </si>
  <si>
    <t>430</t>
  </si>
  <si>
    <t>НАЛОГИ НА ТОВАРЫ (РАБОТЫ, УСЛУГИ), РЕАЛИЗУЕМЫЕ НА ТЕРРИТОРИИ РОССИЙСКОЙ ФЕДЕРАЦИИ,</t>
  </si>
  <si>
    <t>Акцизы по подакцизным товарам (продукции), производимым на территории Российской Федерации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</si>
  <si>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</si>
  <si>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</si>
  <si>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</si>
  <si>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</si>
  <si>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</si>
  <si>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Бюджет сельского поселения по доходам исполнен в сумме 34540,62 т.руб., что  составляет</t>
  </si>
  <si>
    <r>
      <t>к уточненному плану - 99,0</t>
    </r>
    <r>
      <rPr>
        <i/>
        <strike/>
        <sz val="8"/>
        <rFont val="Arial Cyr"/>
        <family val="0"/>
      </rPr>
      <t>%</t>
    </r>
  </si>
  <si>
    <t xml:space="preserve"> 7226,96 т.руб</t>
  </si>
  <si>
    <t>4.Налог на имущество  исполнен в сумме 2230,86 т.руб в том числе :</t>
  </si>
  <si>
    <t>409,19 т.руб</t>
  </si>
  <si>
    <t>1821,67 т.руб</t>
  </si>
  <si>
    <t>465,87 т.руб</t>
  </si>
  <si>
    <t>392,933 т.руб</t>
  </si>
  <si>
    <t>72,94 т.руб</t>
  </si>
  <si>
    <t>254,88 т.руб</t>
  </si>
  <si>
    <t>10912,30 т.руб.</t>
  </si>
  <si>
    <t>23628,32 т.руб</t>
  </si>
  <si>
    <t>10946,21 т.руб.</t>
  </si>
  <si>
    <t>2993,7 т.руб.</t>
  </si>
  <si>
    <t>7952,51 т.руб</t>
  </si>
  <si>
    <t>12603,83 т.руб</t>
  </si>
  <si>
    <t>550,84 т.руб</t>
  </si>
  <si>
    <t>20,76 т.руб</t>
  </si>
  <si>
    <t>27,43 т.руб</t>
  </si>
  <si>
    <t>б) субсидии бюджетам поселений  на частичное  финансирование  (возмещение) расходов на повышение</t>
  </si>
  <si>
    <t>минимальных размеров окладок ставок заработной платы  работников  бюджетной сферы края, которым</t>
  </si>
  <si>
    <t>предоставляется региональная выплата, с 1октября 2014 года на 10 процентов</t>
  </si>
  <si>
    <t>в) субсидии бюджетам поселений  на персональные выплаты в целях повышения оплаты труда</t>
  </si>
  <si>
    <t>г) субсидии бюджетам поселений района на реализацию мероприятий предусмотренных ДЦП "Строительство</t>
  </si>
  <si>
    <t xml:space="preserve">д) субсидии на содержание дорог общего пользования  местного значения городских округов , городских </t>
  </si>
  <si>
    <t>ж) субсидии на реализацию мероприятий по проведению обязательных эненгетических обследований</t>
  </si>
  <si>
    <t>595,38 т.руб</t>
  </si>
  <si>
    <t>з) субсидии бюджетам поселений  на приобретение и установку дорожных знаков на участках автодорог</t>
  </si>
  <si>
    <t>местного значения вблизи детского учреждения ( школы ), на проезжей части которых вожможно появление</t>
  </si>
  <si>
    <t>детей</t>
  </si>
  <si>
    <t>23,40 т.руб</t>
  </si>
  <si>
    <t>к) субсидии бюджетам поселений  на обустройство пешеходных переходов и нанесение дорожной разметки</t>
  </si>
  <si>
    <t>на автодорогах местного значения</t>
  </si>
  <si>
    <t>155,00 т.руб</t>
  </si>
  <si>
    <t>л) субсидии на организацию и проведение аккарицидных обработок мест массового отдыха населения 36т.р.</t>
  </si>
  <si>
    <t>23,27 т.руб.</t>
  </si>
  <si>
    <t xml:space="preserve">Муниципальная программа "Защита населения и территории Каратузского сельсовета от чрезвычайных </t>
  </si>
  <si>
    <t xml:space="preserve">ситуаций природного и техногенного характера, терроризма и экстремизма, обеспечение пожарной </t>
  </si>
  <si>
    <t>безопасности на 2014-2016 годы"</t>
  </si>
  <si>
    <t xml:space="preserve">4.Возврат остатков субсидий, субвенций и иных межбюджетных трансфертов, имеющих целевое назначе </t>
  </si>
  <si>
    <t>ние, прошлых лет  из бюджетов поселений</t>
  </si>
  <si>
    <t>края с целью развития жилищного строительства</t>
  </si>
  <si>
    <t xml:space="preserve">объектов коммунальной и транспортной инфраструктуры в муниципальных образованиях Красноярского </t>
  </si>
  <si>
    <t xml:space="preserve"> 4467,16 т.руб</t>
  </si>
  <si>
    <t>89,7%, в том числе:</t>
  </si>
  <si>
    <t>Исполнение судебных актов 8,0 т.руб., административная комиссия 23,27 т.руб.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</si>
  <si>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</si>
  <si>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</si>
  <si>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</si>
  <si>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</si>
  <si>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</si>
  <si>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</si>
  <si>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</si>
  <si>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</si>
  <si>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</si>
  <si>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</si>
  <si>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</si>
  <si>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</si>
  <si>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</si>
  <si>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</si>
  <si>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</si>
  <si>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</si>
  <si>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</si>
  <si>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</si>
  <si>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2014 - 2016 годы"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</si>
  <si>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</si>
  <si>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</si>
  <si>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</si>
  <si>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</si>
  <si>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</si>
  <si>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</si>
  <si>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</si>
  <si>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</si>
  <si>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</si>
  <si>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Подпрограмма "Обеспечение пожарной безопасности территории Каратузского сельсовета на 2014-2016 годы"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</si>
  <si>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</si>
  <si>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 xml:space="preserve"> обеспечивающие  уровень заработной платы  работников  бюджетной сферы не ниже размера  минимальной </t>
  </si>
  <si>
    <t>б) расходы  на частичное  финансирование  (возмещение) расходов на повышение минимальных размеров</t>
  </si>
  <si>
    <t xml:space="preserve"> региональная выплата, с 1октября 2014 года на 10 процентов</t>
  </si>
  <si>
    <t xml:space="preserve"> окладок ставок заработной платы  работников  бюджетной сферы края, которым предоставляется</t>
  </si>
  <si>
    <t>в) расходы  на персональные выплаты в целях повышения оплаты труда молодым специалистам</t>
  </si>
  <si>
    <t xml:space="preserve">Выполнение работ по капитальному ремонту в здании МБУК Каратузский культурно-досуговый центр "Спутник" </t>
  </si>
  <si>
    <t>Субсидии на иные цели :</t>
  </si>
  <si>
    <t>а) Расходы за счет средств местного бюджета  и субсидии на реализацию мероприятий  по проведению обяза-</t>
  </si>
  <si>
    <t>тельных энергетических обследований муниципальных учреждений</t>
  </si>
  <si>
    <t>б) Приобретение литературы за счет средств местного бюджета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</si>
  <si>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2014-2016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</si>
  <si>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2014-2016 годы"</t>
  </si>
  <si>
    <t xml:space="preserve">3. налоги на совокупный налог: </t>
  </si>
  <si>
    <t>Единый сельскохозяйственный налог</t>
  </si>
  <si>
    <t>11.07 т.руб.</t>
  </si>
  <si>
    <t>права на заключение договоров аренды указанных земельных участков составили :</t>
  </si>
  <si>
    <t>молодым специалистам</t>
  </si>
  <si>
    <t>и сельских поселений за счет средств дорожного фонда Красноярского края</t>
  </si>
  <si>
    <t>муниципальных учреждений</t>
  </si>
  <si>
    <t>60,06 т.руб</t>
  </si>
  <si>
    <t>4.Иные межбюджетные трансферты составили:</t>
  </si>
  <si>
    <t>5.Доходы от использования имущества находящегося в государственной и муниципальной  собственности</t>
  </si>
  <si>
    <t>6. Доходы от продажи материальных и нематериальных активов  :</t>
  </si>
  <si>
    <t>Бюджет Каратузского сельсовета  по расходам исполнен в сумме 26532,66 т.руб.,</t>
  </si>
  <si>
    <t>что составляет 74,7 % к уточненному плану, в том числе по разделам бюджетной классификации:</t>
  </si>
  <si>
    <t xml:space="preserve">Р 0100    " Общегосударственные вопросы "  </t>
  </si>
  <si>
    <t xml:space="preserve"> "Другие общегосударственные вопросы "</t>
  </si>
  <si>
    <t>"Обеспечение пожарной безопасности"</t>
  </si>
  <si>
    <t>в том числе:</t>
  </si>
  <si>
    <t xml:space="preserve">Р 0909   </t>
  </si>
  <si>
    <t>Р 0900</t>
  </si>
  <si>
    <t>"Здравоохранение"</t>
  </si>
  <si>
    <t>"Другие вопросы в области здравоохранения"</t>
  </si>
  <si>
    <t xml:space="preserve">Р 1000   </t>
  </si>
  <si>
    <t>"Социальная политика"</t>
  </si>
  <si>
    <t xml:space="preserve">Р 1400   </t>
  </si>
  <si>
    <t xml:space="preserve">Прочие межбюджетные трансферты общего характера бюджетам субъектов РФ и муниципальных </t>
  </si>
  <si>
    <t>образований</t>
  </si>
  <si>
    <t xml:space="preserve">Р 1403   </t>
  </si>
  <si>
    <t>"Национальная безопасность и правоохранительная деятельность :</t>
  </si>
  <si>
    <t xml:space="preserve">"Благоустройство" </t>
  </si>
  <si>
    <t>4. Расходы на реализацию мероприятий предусмотренных ДЦП "Строительство объектов коммунальной и</t>
  </si>
  <si>
    <t xml:space="preserve">власти и представительных органов МО" :           </t>
  </si>
  <si>
    <t>"Функционирование  Правительства РФ ,высших исполнительных органов государственной</t>
  </si>
  <si>
    <t xml:space="preserve">власти субъектов РФ местных администраций" </t>
  </si>
  <si>
    <t xml:space="preserve">"Функционирование  законодательных (представительных ) органов государственной </t>
  </si>
  <si>
    <t xml:space="preserve">Р 0800 </t>
  </si>
  <si>
    <t>" Культура, кинематография"</t>
  </si>
  <si>
    <t>а) Муниципальная программа " Создание условий для организации досуга  и обеспечение жителей Каратузского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</si>
  <si>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2014-2016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</si>
  <si>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2014-2016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</si>
  <si>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2014 - 2016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</si>
  <si>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2014 - 2016 годы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</si>
  <si>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</si>
  <si>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</si>
  <si>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</si>
  <si>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</si>
  <si>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 Обеспечение безопасности дорожного движения на территории Каратузского сельсовета" на 2014 - 2016 годы</t>
  </si>
  <si>
    <t>Дорожное хозяйство (дорожные фонды)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</si>
  <si>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2014 - 2016 годы</t>
  </si>
  <si>
    <t>Подпрограмма "Организация благоустройства, сбора, вывоза бытовых отходов и мусора на территории Каратузского сельсовета" на 2014 - 2016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</si>
  <si>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 на 2014 - 2016 годы</t>
  </si>
  <si>
    <t>Расходы бюджетов поселений  на персональные выплаты , устанавливаемые в целях повышения оплаты труда молодым специалистам в рамках подпрограммы "Организация библиотечного обслуживания населения, комплектование и сохранность библиотечных фондов Каратузского сельсовета на 2014 - 2016 г.г.", муниципальной программы"Создание условий для организации досуга и обеспечение жителей  Каратузского сельсовета услугами культурно-досуговых учреждений на 2014 - 2016 годы.</t>
  </si>
  <si>
    <t>Расходы на выплату персоналу государственных (муниципальных органов)</t>
  </si>
  <si>
    <t xml:space="preserve"> Распределение расходов бюджета Каратузского сельсовета по разделам и подразделам классификации расходов бюджетов Российской Федерации  </t>
  </si>
  <si>
    <t>Подпрограмма "Создание условий для поддержки и развития культурного потенциала на территории Каратузского сельсовета" на 2014 - 2016 годы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</si>
  <si>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</si>
  <si>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</si>
  <si>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</si>
  <si>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</si>
  <si>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</si>
  <si>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</si>
  <si>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 на 2014 - 2016 г.г."</t>
  </si>
  <si>
    <t>0500</t>
  </si>
  <si>
    <t>0501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</si>
  <si>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2014 - 2016 годы</t>
  </si>
  <si>
    <t>Подпрограмма "Организация ремонта муниципального жилищного фонда " на 2014 - 2016 годы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</si>
  <si>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</si>
  <si>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</si>
  <si>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</si>
  <si>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</si>
  <si>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</si>
  <si>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</si>
  <si>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</si>
  <si>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</si>
  <si>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</si>
  <si>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</si>
  <si>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</si>
  <si>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</si>
  <si>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</si>
  <si>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</si>
  <si>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</si>
  <si>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</si>
  <si>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</si>
  <si>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</si>
  <si>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</si>
  <si>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</si>
  <si>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</si>
  <si>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</si>
  <si>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</si>
  <si>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</si>
  <si>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</si>
  <si>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9030022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</si>
  <si>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</si>
  <si>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</si>
  <si>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</si>
  <si>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</si>
  <si>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</si>
  <si>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</si>
  <si>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</si>
  <si>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</si>
  <si>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</si>
  <si>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</si>
  <si>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</si>
  <si>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</si>
  <si>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</si>
  <si>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</si>
  <si>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</si>
  <si>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</si>
  <si>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</si>
  <si>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</si>
  <si>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>0510010</t>
  </si>
  <si>
    <t>0510009</t>
  </si>
  <si>
    <t>0510008</t>
  </si>
  <si>
    <t>0100</t>
  </si>
  <si>
    <t>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НКРФ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</si>
  <si>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</si>
  <si>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</si>
  <si>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земельных участков, находящихся  в государственной и муниципальной собственности ( за исключением земельных участков автономных учреждений, а также земельных участков  государственных и  муниципальных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</si>
  <si>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</si>
  <si>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</si>
  <si>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024</t>
  </si>
  <si>
    <t>7514</t>
  </si>
  <si>
    <t>Субвенции бюджетам поселений на выполнение  государственных полномочий по созданию и обеспечению  деятельности  административных комиссий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</si>
  <si>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</si>
  <si>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</si>
  <si>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</si>
  <si>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</si>
  <si>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</si>
  <si>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</si>
  <si>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</si>
  <si>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</si>
  <si>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Исполнено за 1 полугодие 2014 года</t>
  </si>
  <si>
    <t>Исполнено 1 полугодие 2014 год</t>
  </si>
  <si>
    <t xml:space="preserve">Исполнено 1 полугодие 2014 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</si>
  <si>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</si>
  <si>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</si>
  <si>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</si>
  <si>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2014-2016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2014-2016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</si>
  <si>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2014-2016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2014-2016 годы"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</si>
  <si>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</si>
  <si>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Расходы бюджетов поселений  на частичное  финансирование  (возмещение) расходов на повышение  минимальных размеров  окладов, ставок  заработной платы работникам  бюджетной сферы края, которым  предоставляется  региональная выплата , с 1 октября  2014 года  на 10 процентов </t>
  </si>
  <si>
    <t>0821022</t>
  </si>
  <si>
    <t>0811022</t>
  </si>
  <si>
    <t>0821021</t>
  </si>
  <si>
    <t>Выполнение работ по  капитальному ремонту  в здании МБУК "Каратузский сельский культурно-досуговый центр "Спутник" за счет средств местного бюджета,   в рамках подпрограммы "Создание условий для поддержки и развития культурного потенциала на территории Каратузского сельсовета" на 2014 - 2016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 на 2014 - 2016 годы.</t>
  </si>
  <si>
    <t>0820064</t>
  </si>
  <si>
    <t>Приобретение литературы за счет средств местного бюджета,  в рамках подпрограммы "Организация библиотечного обслуживания населения, комплектование и сохранность библиотечных фондов Каратузского сельсовета на 2014 - 2016 г.г.", муниципальной программы"Создание условий для организации досуга и обеспечение жителей  Каратузского сельсовета услугами культурно-досуговых учреждений на 2014 - 2016 годы</t>
  </si>
  <si>
    <t>0810065</t>
  </si>
  <si>
    <t xml:space="preserve">"Об исполнении бюджета Каратузского сельсовета за 2014 год 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</si>
  <si>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2014-2016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2014 - 2016 годы"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</si>
  <si>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2014 - 2016 годы, муниципальной программы "Дорожная деятельность в отношении автомобильных дорог местного значения Каратузского сельсовета" на 2014 - 2016 годы</t>
  </si>
  <si>
    <t xml:space="preserve"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бюджеты" </t>
  </si>
  <si>
    <t xml:space="preserve">Дворцы  и дома культуры </t>
  </si>
  <si>
    <t>Фонд оплаты труда государственных (муниципальных) органов и взносы по обязательному социальному страхованию</t>
  </si>
  <si>
    <t>Пояснительная записка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</si>
  <si>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</si>
  <si>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</si>
  <si>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</si>
  <si>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поселений</t>
  </si>
  <si>
    <t>7491</t>
  </si>
  <si>
    <t>7492</t>
  </si>
  <si>
    <t>04</t>
  </si>
  <si>
    <t xml:space="preserve">Иные межбюджетные трансферты </t>
  </si>
  <si>
    <t xml:space="preserve">Иные межбюджетные трансферты  </t>
  </si>
  <si>
    <t xml:space="preserve">Прочие межбюджетные трансферты передаваемые бюджетам </t>
  </si>
  <si>
    <t>0025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</si>
  <si>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</si>
  <si>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9030025</t>
  </si>
  <si>
    <t>Расходы из резервного фонда администрации Каратузского района в рамках непрограммных расходов органов местного самоуправления</t>
  </si>
  <si>
    <t xml:space="preserve">в рамках подпрограммы "Организация благоустройства, сбора , вывоза бытовых отходов и мусора на </t>
  </si>
  <si>
    <t xml:space="preserve">территории "Каратузского сельсовета" на 2014-2016 годы, муниципальной программы " Создание </t>
  </si>
  <si>
    <t>1031</t>
  </si>
  <si>
    <t xml:space="preserve">Субсидии бюджетам поселений  на персональные выплаты в целях повышения оплаты труда молодым специалистам </t>
  </si>
  <si>
    <t xml:space="preserve">условий для обеспечения и повышения комфортности проживания граждан на территории "Каратузского </t>
  </si>
  <si>
    <t>сельсовета" на 2014-2016 годы</t>
  </si>
  <si>
    <t>1.Улучшение обеспечения уличным освещением населения муниципального образования Каратузский  сельсовет</t>
  </si>
  <si>
    <t xml:space="preserve">2.Приведение в качественное состояние элементов благоустройства территории "Каратузского сельсовета"        </t>
  </si>
  <si>
    <t>3. Расходы на реализацию мероприятий предусмотренных ДЦП "Строительство объектов коммунальной и</t>
  </si>
  <si>
    <t xml:space="preserve"> транспортной инфраструктуры в муниципальных образованиях Красноярского края с целью развития</t>
  </si>
  <si>
    <t xml:space="preserve"> жилищного строительства в рамках подпрограммы "Организация благоустройства, сбора , вывоза</t>
  </si>
  <si>
    <t xml:space="preserve"> бытовых отходов и мусора на территории "Каратузского сельсовета" на 2014-2016 годы, муниципальной</t>
  </si>
  <si>
    <t xml:space="preserve"> программы " Создание условий для обеспечения и повышения комфортности проживания граждан на</t>
  </si>
  <si>
    <t xml:space="preserve"> территории "Каратузского сельсовета" на 2014-2016 годы</t>
  </si>
  <si>
    <t>(иные пенсии, социальные доплаты к пенсиям)</t>
  </si>
  <si>
    <t>МБУК Каратузский культурно-досуговый центр "Спутник"</t>
  </si>
  <si>
    <t>Муниципальная программа " Создание условий для организации досуга  и обеспечение жителей Каратузского</t>
  </si>
  <si>
    <t>сельсовета услугами культурно- досуговых учреждений на 2014-2016 годы</t>
  </si>
  <si>
    <t>в том числе :</t>
  </si>
  <si>
    <t xml:space="preserve">  </t>
  </si>
  <si>
    <t>Расходы на приобретение 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  в рамках подпрограммы  " Обеспечение безопасности дорожного движения на территории Каратузского сельсовета" на 2014 - 2016 годы, муниципальной программы "Дорожная деятельность в отношении автомобильных дорог местного значения Каратузского сельсовета" на 2014 - 2016 годы</t>
  </si>
  <si>
    <t>0427491</t>
  </si>
  <si>
    <t>Расходы на обустройство пешеходных переходов и нанесение дорожной разметки на автодорогах местного значения в рамках подпрограммы  " Обеспечение безопасности дорожного движения на территории Каратузского сельсовета" на 2014 - 2016 годы, муниципальной программы "Дорожная деятельность в отношении автомобильных дорог местного значения Каратузского сельсовета" на 2014 - 2016 годы</t>
  </si>
  <si>
    <t>0427492</t>
  </si>
  <si>
    <t>Сумма на 2014 год</t>
  </si>
  <si>
    <t>Уточненный план на 2014 год</t>
  </si>
  <si>
    <t>Доплаты к пенсиям , дополнительное пеннсионное обеспечение по администрации Каратузского сельсовета, в рамках непрограммных расходов органов местного самоуправления</t>
  </si>
  <si>
    <t>122</t>
  </si>
  <si>
    <t>Иные выплаты персоналу государственных (муниципальны) органов, за исключением фонда оплаты труда</t>
  </si>
  <si>
    <t>1607</t>
  </si>
  <si>
    <t>Субсидии бюджетам поселений района на реализацию мероприятий, предусмотренных долгосрочной целевой программой "Строительство объектов коммунальной и транспортной инфраструктуры в муниципальных образованиях Красноярского края с целью развития жилищного строительства</t>
  </si>
  <si>
    <t>Субсидии бюджетам поселений на приобретение и установку дорожных знаков на участках автодорог  местного значения вблизи детского учреждения (школы), на проезжей части которых возможно появление детей в рамках  подпрограммы "Повышение безопасности дорожного движения в Каратузском районе" муниципальной программы "Развитие транспортной системы Каратузского района"</t>
  </si>
  <si>
    <t>0511607</t>
  </si>
  <si>
    <t>414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</si>
  <si>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</si>
  <si>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</si>
  <si>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</si>
  <si>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</si>
  <si>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</si>
  <si>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0510011</t>
  </si>
  <si>
    <t>0517508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</si>
  <si>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</si>
  <si>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</si>
  <si>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</si>
  <si>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</si>
  <si>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7508</t>
  </si>
  <si>
    <t>Субсидии на содержание автомобильных дорог общего пользования местного значения городских округов, городских и сельских поселений  за счет средств дорожного фонда Красноярского края</t>
  </si>
  <si>
    <t>7555</t>
  </si>
  <si>
    <t>0909</t>
  </si>
  <si>
    <t>0900</t>
  </si>
  <si>
    <t>Другие вопросы в области здравоохранения</t>
  </si>
  <si>
    <t>Здравоохранение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</si>
  <si>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</si>
  <si>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</si>
  <si>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</si>
  <si>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9030026</t>
  </si>
  <si>
    <t>0820000</t>
  </si>
  <si>
    <t>0810000</t>
  </si>
  <si>
    <t>851</t>
  </si>
  <si>
    <t>Уплата налога  на имущество организаций и земельного налога</t>
  </si>
  <si>
    <t>Расходы за счет средств субсидии из краевого бюджета на реализацию мероприятий по проведению обязательных энергетических обследований муниципальных учреждений .в рамках подпрограммы  "Организация библиотечного обслуживания населения, комплектование и сохранность библиотечных фондов Каратузского сельсовета на 2014 - 2016 г.г."муниципальной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 на 2014 - 2016 годы</t>
  </si>
  <si>
    <t>0817423</t>
  </si>
  <si>
    <t xml:space="preserve">Субсидии бюджетным учреждениям на иные цели </t>
  </si>
  <si>
    <t>0811031</t>
  </si>
  <si>
    <t>Расходы на содержание автомобильных дорог общего пользования местного значения городских округов, городских и сельских поселений  за счет средств дорожного фонда Красноярского края,  в рамках подпрограммы   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2014 - 2016 годы</t>
  </si>
  <si>
    <t>Софинансирование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бюджета,  в рамках подпрограммы   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2014 - 2016 годы</t>
  </si>
  <si>
    <t>Расходы  на реализацию мероприятий, предусмотренных долгосрочной целевой программой «Строительство объектов коммунальной и транспортной инфраструктуры в муниципальных образованиях Красноярского края с целью развития жилищного строительства»,  в рамках подпрограммы   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2014 - 2016 годы</t>
  </si>
  <si>
    <t>Подпрограмма "Развитие и модернизация улично-дорожной сети  Каратузского сельсовета" на 2014 -2016 годы</t>
  </si>
  <si>
    <t>из них:</t>
  </si>
  <si>
    <t>98,8% , в том числе:</t>
  </si>
  <si>
    <t xml:space="preserve">98,8%,  </t>
  </si>
  <si>
    <t>3.Расходы бюджетов поселений  на частичное  финансирование  (возмещение) расходов на повышение</t>
  </si>
  <si>
    <t>100% из них:</t>
  </si>
  <si>
    <t xml:space="preserve">МБУК Каратузский культурно-досуговый центр "Спутник" </t>
  </si>
  <si>
    <t>в рамках муниципальной программы "Создание условий для организации досуга и обеспечение жителей</t>
  </si>
  <si>
    <t>Каратузского сельсовета услугами культурно- досуговых учреждений на 2014-2016 годы"</t>
  </si>
  <si>
    <t>а) расходы на частичное  финансирование  (возмещение) расходов на региональные выплаты  и выплаты,</t>
  </si>
  <si>
    <t xml:space="preserve">заработной платы (минимального размера оплаты труда) </t>
  </si>
  <si>
    <t>к решению Каратузского сельского Совета депутатов  от   20.04.2015 № 26-156       "Об исполнении  бюджета Каратузского сельсовета за 2014 год 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</si>
</sst>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?"/>
    <numFmt numFmtId="169" formatCode="0.0%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i/>
      <sz val="10"/>
      <name val="Arial Cyr"/>
      <family val="0"/>
    </font>
    <font>
      <i/>
      <sz val="9"/>
      <name val="Arial"/>
      <family val="0"/>
    </font>
    <font>
      <i/>
      <sz val="9"/>
      <name val="Arial Cyr"/>
      <family val="0"/>
    </font>
    <font>
      <i/>
      <strike/>
      <sz val="8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justify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9" fillId="0" borderId="0" xfId="0" applyFont="1" applyAlignment="1" applyProtection="1">
      <alignment vertical="top" wrapText="1"/>
      <protection locked="0"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vertical="top" wrapText="1"/>
      <protection/>
    </xf>
    <xf numFmtId="2" fontId="6" fillId="0" borderId="14" xfId="0" applyNumberFormat="1" applyFont="1" applyBorder="1" applyAlignment="1">
      <alignment vertical="top" wrapText="1"/>
    </xf>
    <xf numFmtId="0" fontId="6" fillId="0" borderId="12" xfId="0" applyFont="1" applyFill="1" applyBorder="1" applyAlignment="1" applyProtection="1">
      <alignment horizontal="justify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vertical="top" wrapText="1" shrinkToFi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2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2" fontId="9" fillId="0" borderId="12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justify" vertical="justify" wrapText="1"/>
      <protection/>
    </xf>
    <xf numFmtId="2" fontId="6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justify" wrapText="1" shrinkToFit="1"/>
      <protection/>
    </xf>
    <xf numFmtId="2" fontId="1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169" fontId="14" fillId="0" borderId="0" xfId="0" applyNumberFormat="1" applyFont="1" applyFill="1" applyBorder="1" applyAlignment="1" applyProtection="1">
      <alignment horizontal="left" vertical="top"/>
      <protection/>
    </xf>
    <xf numFmtId="169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Border="1" applyAlignment="1">
      <alignment/>
    </xf>
    <xf numFmtId="2" fontId="14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2" fontId="8" fillId="0" borderId="0" xfId="0" applyNumberFormat="1" applyFont="1" applyAlignment="1">
      <alignment/>
    </xf>
    <xf numFmtId="169" fontId="1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 applyProtection="1">
      <alignment vertical="top"/>
      <protection/>
    </xf>
    <xf numFmtId="169" fontId="17" fillId="0" borderId="0" xfId="0" applyNumberFormat="1" applyFont="1" applyAlignment="1">
      <alignment horizontal="left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169" fontId="17" fillId="0" borderId="0" xfId="0" applyNumberFormat="1" applyFont="1" applyAlignment="1">
      <alignment horizontal="right"/>
    </xf>
    <xf numFmtId="169" fontId="16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/>
    </xf>
    <xf numFmtId="0" fontId="2" fillId="0" borderId="20" xfId="0" applyFont="1" applyFill="1" applyBorder="1" applyAlignment="1">
      <alignment wrapText="1"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1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12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19" fillId="0" borderId="15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2.75390625" style="0" customWidth="1"/>
    <col min="2" max="2" width="19.125" style="0" customWidth="1"/>
    <col min="3" max="3" width="37.625" style="0" customWidth="1"/>
    <col min="5" max="5" width="7.875" style="0" customWidth="1"/>
    <col min="6" max="6" width="8.875" style="0" customWidth="1"/>
  </cols>
  <sheetData>
    <row r="1" spans="1:5" ht="21" customHeight="1">
      <c r="A1" s="27"/>
      <c r="B1" s="26"/>
      <c r="C1" s="26" t="s">
        <v>184</v>
      </c>
      <c r="D1" s="27"/>
      <c r="E1" s="77"/>
    </row>
    <row r="2" spans="1:5" ht="46.5" customHeight="1">
      <c r="A2" s="27"/>
      <c r="B2" s="26"/>
      <c r="C2" s="49" t="s">
        <v>143</v>
      </c>
      <c r="D2" s="78"/>
      <c r="E2" s="77"/>
    </row>
    <row r="3" spans="1:5" ht="12.75">
      <c r="A3" s="27"/>
      <c r="B3" s="26"/>
      <c r="C3" s="62"/>
      <c r="D3" s="79"/>
      <c r="E3" s="77"/>
    </row>
    <row r="4" spans="1:5" ht="26.25" customHeight="1">
      <c r="A4" s="27" t="s">
        <v>188</v>
      </c>
      <c r="B4" s="177" t="s">
        <v>139</v>
      </c>
      <c r="C4" s="177"/>
      <c r="D4" s="27"/>
      <c r="E4" s="77"/>
    </row>
    <row r="5" spans="1:6" ht="12.75">
      <c r="A5" s="27"/>
      <c r="B5" s="27"/>
      <c r="C5" s="27"/>
      <c r="D5" s="27"/>
      <c r="F5" s="77" t="s">
        <v>140</v>
      </c>
    </row>
    <row r="6" spans="1:6" ht="12.75">
      <c r="A6" s="80" t="s">
        <v>187</v>
      </c>
      <c r="B6" s="81" t="s">
        <v>189</v>
      </c>
      <c r="C6" s="80" t="s">
        <v>194</v>
      </c>
      <c r="D6" s="181" t="s">
        <v>615</v>
      </c>
      <c r="E6" s="178" t="s">
        <v>616</v>
      </c>
      <c r="F6" s="178" t="s">
        <v>553</v>
      </c>
    </row>
    <row r="7" spans="1:6" ht="12.75">
      <c r="A7" s="82" t="s">
        <v>195</v>
      </c>
      <c r="B7" s="83" t="s">
        <v>196</v>
      </c>
      <c r="C7" s="82" t="s">
        <v>197</v>
      </c>
      <c r="D7" s="182"/>
      <c r="E7" s="179"/>
      <c r="F7" s="179"/>
    </row>
    <row r="8" spans="1:6" ht="12.75">
      <c r="A8" s="82"/>
      <c r="B8" s="83"/>
      <c r="C8" s="82" t="s">
        <v>198</v>
      </c>
      <c r="D8" s="182"/>
      <c r="E8" s="179"/>
      <c r="F8" s="179"/>
    </row>
    <row r="9" spans="1:6" ht="12.75">
      <c r="A9" s="82"/>
      <c r="B9" s="83" t="s">
        <v>199</v>
      </c>
      <c r="C9" s="82" t="s">
        <v>200</v>
      </c>
      <c r="D9" s="182"/>
      <c r="E9" s="179"/>
      <c r="F9" s="179"/>
    </row>
    <row r="10" spans="1:6" ht="12.75">
      <c r="A10" s="82"/>
      <c r="B10" s="83"/>
      <c r="C10" s="82" t="s">
        <v>141</v>
      </c>
      <c r="D10" s="182"/>
      <c r="E10" s="179"/>
      <c r="F10" s="179"/>
    </row>
    <row r="11" spans="1:6" ht="10.5" customHeight="1">
      <c r="A11" s="84"/>
      <c r="B11" s="85"/>
      <c r="C11" s="97" t="s">
        <v>142</v>
      </c>
      <c r="D11" s="183"/>
      <c r="E11" s="180"/>
      <c r="F11" s="180"/>
    </row>
    <row r="12" spans="1:6" ht="27" customHeight="1">
      <c r="A12" s="86">
        <v>1</v>
      </c>
      <c r="B12" s="87" t="s">
        <v>227</v>
      </c>
      <c r="C12" s="96" t="s">
        <v>305</v>
      </c>
      <c r="D12" s="89">
        <v>0</v>
      </c>
      <c r="E12" s="84">
        <f>E13</f>
        <v>420.6200000000026</v>
      </c>
      <c r="F12" s="84">
        <f>F13</f>
        <v>436.6900000000023</v>
      </c>
    </row>
    <row r="13" spans="1:6" ht="16.5" customHeight="1">
      <c r="A13" s="86">
        <v>2</v>
      </c>
      <c r="B13" s="87" t="s">
        <v>306</v>
      </c>
      <c r="C13" s="88" t="s">
        <v>307</v>
      </c>
      <c r="D13" s="90">
        <v>0</v>
      </c>
      <c r="E13" s="139">
        <f>E14</f>
        <v>420.6200000000026</v>
      </c>
      <c r="F13" s="139">
        <f>F14</f>
        <v>436.6900000000023</v>
      </c>
    </row>
    <row r="14" spans="1:6" ht="22.5">
      <c r="A14" s="86">
        <v>3</v>
      </c>
      <c r="B14" s="91" t="s">
        <v>228</v>
      </c>
      <c r="C14" s="92" t="s">
        <v>304</v>
      </c>
      <c r="D14" s="90">
        <v>0</v>
      </c>
      <c r="E14" s="139">
        <f>E18+E15</f>
        <v>420.6200000000026</v>
      </c>
      <c r="F14" s="139">
        <f>F18+F15</f>
        <v>436.6900000000023</v>
      </c>
    </row>
    <row r="15" spans="1:6" ht="16.5" customHeight="1">
      <c r="A15" s="86">
        <v>4</v>
      </c>
      <c r="B15" s="91" t="s">
        <v>229</v>
      </c>
      <c r="C15" s="88" t="s">
        <v>201</v>
      </c>
      <c r="D15" s="93">
        <f aca="true" t="shared" si="0" ref="D15:F16">D16</f>
        <v>-21873.01</v>
      </c>
      <c r="E15" s="139">
        <f t="shared" si="0"/>
        <v>-34222.43</v>
      </c>
      <c r="F15" s="139">
        <f t="shared" si="0"/>
        <v>-20602.64</v>
      </c>
    </row>
    <row r="16" spans="1:6" ht="16.5" customHeight="1">
      <c r="A16" s="86">
        <v>5</v>
      </c>
      <c r="B16" s="91" t="s">
        <v>230</v>
      </c>
      <c r="C16" s="88" t="s">
        <v>202</v>
      </c>
      <c r="D16" s="93">
        <f t="shared" si="0"/>
        <v>-21873.01</v>
      </c>
      <c r="E16" s="139">
        <f t="shared" si="0"/>
        <v>-34222.43</v>
      </c>
      <c r="F16" s="139">
        <f t="shared" si="0"/>
        <v>-20602.64</v>
      </c>
    </row>
    <row r="17" spans="1:6" ht="24" customHeight="1">
      <c r="A17" s="29">
        <v>6</v>
      </c>
      <c r="B17" s="91" t="s">
        <v>231</v>
      </c>
      <c r="C17" s="88" t="s">
        <v>203</v>
      </c>
      <c r="D17" s="93">
        <v>-21873.01</v>
      </c>
      <c r="E17" s="139">
        <v>-34222.43</v>
      </c>
      <c r="F17" s="139">
        <v>-20602.64</v>
      </c>
    </row>
    <row r="18" spans="1:6" ht="16.5" customHeight="1">
      <c r="A18" s="29">
        <v>7</v>
      </c>
      <c r="B18" s="91" t="s">
        <v>232</v>
      </c>
      <c r="C18" s="88" t="s">
        <v>308</v>
      </c>
      <c r="D18" s="93">
        <f aca="true" t="shared" si="1" ref="D18:F19">D19</f>
        <v>21873.01</v>
      </c>
      <c r="E18" s="140">
        <f t="shared" si="1"/>
        <v>34643.05</v>
      </c>
      <c r="F18" s="139">
        <f t="shared" si="1"/>
        <v>21039.33</v>
      </c>
    </row>
    <row r="19" spans="1:6" ht="16.5" customHeight="1">
      <c r="A19" s="29">
        <v>8</v>
      </c>
      <c r="B19" s="91" t="s">
        <v>309</v>
      </c>
      <c r="C19" s="88" t="s">
        <v>204</v>
      </c>
      <c r="D19" s="93">
        <f t="shared" si="1"/>
        <v>21873.01</v>
      </c>
      <c r="E19" s="140">
        <f t="shared" si="1"/>
        <v>34643.05</v>
      </c>
      <c r="F19" s="139">
        <f t="shared" si="1"/>
        <v>21039.33</v>
      </c>
    </row>
    <row r="20" spans="1:6" ht="22.5">
      <c r="A20" s="29">
        <v>9</v>
      </c>
      <c r="B20" s="91" t="s">
        <v>233</v>
      </c>
      <c r="C20" s="88" t="s">
        <v>205</v>
      </c>
      <c r="D20" s="93">
        <v>21873.01</v>
      </c>
      <c r="E20" s="140">
        <v>34643.05</v>
      </c>
      <c r="F20" s="139">
        <v>21039.33</v>
      </c>
    </row>
  </sheetData>
  <sheetProtection/>
  <mergeCells count="4">
    <mergeCell ref="B4:C4"/>
    <mergeCell ref="E6:E11"/>
    <mergeCell ref="D6:D11"/>
    <mergeCell ref="F6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21"/>
    </sheetView>
  </sheetViews>
  <sheetFormatPr defaultColWidth="9.00390625" defaultRowHeight="12.75"/>
  <cols>
    <col min="1" max="1" width="2.875" style="0" customWidth="1"/>
    <col min="2" max="2" width="18.625" style="0" customWidth="1"/>
    <col min="3" max="3" width="38.00390625" style="0" customWidth="1"/>
    <col min="4" max="4" width="8.00390625" style="0" customWidth="1"/>
    <col min="5" max="5" width="8.875" style="0" customWidth="1"/>
    <col min="6" max="6" width="8.625" style="0" customWidth="1"/>
  </cols>
  <sheetData>
    <row r="1" spans="1:5" ht="12.75">
      <c r="A1" s="27"/>
      <c r="B1" s="26"/>
      <c r="C1" s="26" t="s">
        <v>184</v>
      </c>
      <c r="D1" s="27"/>
      <c r="E1" s="77"/>
    </row>
    <row r="2" spans="1:5" ht="45">
      <c r="A2" s="27"/>
      <c r="B2" s="26"/>
      <c r="C2" s="49" t="s">
        <v>669</v>
      </c>
      <c r="D2" s="78"/>
      <c r="E2" s="77"/>
    </row>
    <row r="3" spans="1:5" ht="12.75">
      <c r="A3" s="27"/>
      <c r="B3" s="26"/>
      <c r="C3" s="62"/>
      <c r="D3" s="79"/>
      <c r="E3" s="77"/>
    </row>
    <row r="4" spans="1:5" ht="12.75">
      <c r="A4" s="27" t="s">
        <v>188</v>
      </c>
      <c r="B4" s="177" t="s">
        <v>139</v>
      </c>
      <c r="C4" s="177"/>
      <c r="D4" s="27"/>
      <c r="E4" s="77"/>
    </row>
    <row r="5" spans="1:6" ht="12.75">
      <c r="A5" s="27"/>
      <c r="B5" s="27"/>
      <c r="C5" s="27"/>
      <c r="D5" s="27"/>
      <c r="F5" s="77" t="s">
        <v>140</v>
      </c>
    </row>
    <row r="6" spans="1:6" ht="12.75">
      <c r="A6" s="80" t="s">
        <v>187</v>
      </c>
      <c r="B6" s="81" t="s">
        <v>189</v>
      </c>
      <c r="C6" s="80" t="s">
        <v>194</v>
      </c>
      <c r="D6" s="181" t="s">
        <v>615</v>
      </c>
      <c r="E6" s="178" t="s">
        <v>616</v>
      </c>
      <c r="F6" s="178" t="s">
        <v>190</v>
      </c>
    </row>
    <row r="7" spans="1:6" ht="12.75">
      <c r="A7" s="82" t="s">
        <v>195</v>
      </c>
      <c r="B7" s="83" t="s">
        <v>196</v>
      </c>
      <c r="C7" s="82" t="s">
        <v>197</v>
      </c>
      <c r="D7" s="182"/>
      <c r="E7" s="179"/>
      <c r="F7" s="179"/>
    </row>
    <row r="8" spans="1:6" ht="12.75">
      <c r="A8" s="82"/>
      <c r="B8" s="83"/>
      <c r="C8" s="82" t="s">
        <v>198</v>
      </c>
      <c r="D8" s="182"/>
      <c r="E8" s="179"/>
      <c r="F8" s="179"/>
    </row>
    <row r="9" spans="1:6" ht="12.75">
      <c r="A9" s="82"/>
      <c r="B9" s="83" t="s">
        <v>199</v>
      </c>
      <c r="C9" s="82" t="s">
        <v>200</v>
      </c>
      <c r="D9" s="182"/>
      <c r="E9" s="179"/>
      <c r="F9" s="179"/>
    </row>
    <row r="10" spans="1:6" ht="12.75">
      <c r="A10" s="82"/>
      <c r="B10" s="83"/>
      <c r="C10" s="82" t="s">
        <v>141</v>
      </c>
      <c r="D10" s="182"/>
      <c r="E10" s="179"/>
      <c r="F10" s="179"/>
    </row>
    <row r="11" spans="1:6" ht="12.75">
      <c r="A11" s="84"/>
      <c r="B11" s="85"/>
      <c r="C11" s="97" t="s">
        <v>142</v>
      </c>
      <c r="D11" s="183"/>
      <c r="E11" s="180"/>
      <c r="F11" s="180"/>
    </row>
    <row r="12" spans="1:6" ht="22.5">
      <c r="A12" s="86">
        <v>1</v>
      </c>
      <c r="B12" s="87" t="s">
        <v>227</v>
      </c>
      <c r="C12" s="96" t="s">
        <v>305</v>
      </c>
      <c r="D12" s="89">
        <v>0</v>
      </c>
      <c r="E12" s="84">
        <f>E13</f>
        <v>1317.0299999999988</v>
      </c>
      <c r="F12" s="84">
        <f>F13</f>
        <v>625.5499999999956</v>
      </c>
    </row>
    <row r="13" spans="1:6" ht="22.5">
      <c r="A13" s="86">
        <v>2</v>
      </c>
      <c r="B13" s="87" t="s">
        <v>306</v>
      </c>
      <c r="C13" s="88" t="s">
        <v>307</v>
      </c>
      <c r="D13" s="90">
        <v>0</v>
      </c>
      <c r="E13" s="139">
        <f>E14</f>
        <v>1317.0299999999988</v>
      </c>
      <c r="F13" s="139">
        <f>F14</f>
        <v>625.5499999999956</v>
      </c>
    </row>
    <row r="14" spans="1:6" ht="22.5">
      <c r="A14" s="86">
        <v>3</v>
      </c>
      <c r="B14" s="91" t="s">
        <v>228</v>
      </c>
      <c r="C14" s="92" t="s">
        <v>304</v>
      </c>
      <c r="D14" s="90">
        <v>0</v>
      </c>
      <c r="E14" s="139">
        <f>E18+E15</f>
        <v>1317.0299999999988</v>
      </c>
      <c r="F14" s="139">
        <f>F18+F15</f>
        <v>625.5499999999956</v>
      </c>
    </row>
    <row r="15" spans="1:6" ht="22.5">
      <c r="A15" s="86">
        <v>4</v>
      </c>
      <c r="B15" s="91" t="s">
        <v>229</v>
      </c>
      <c r="C15" s="88" t="s">
        <v>201</v>
      </c>
      <c r="D15" s="93">
        <f aca="true" t="shared" si="0" ref="D15:F16">D16</f>
        <v>-34882.85</v>
      </c>
      <c r="E15" s="139">
        <f t="shared" si="0"/>
        <v>-34882.85</v>
      </c>
      <c r="F15" s="139">
        <f t="shared" si="0"/>
        <v>-34540.62</v>
      </c>
    </row>
    <row r="16" spans="1:6" ht="22.5">
      <c r="A16" s="86">
        <v>5</v>
      </c>
      <c r="B16" s="91" t="s">
        <v>230</v>
      </c>
      <c r="C16" s="88" t="s">
        <v>202</v>
      </c>
      <c r="D16" s="93">
        <f t="shared" si="0"/>
        <v>-34882.85</v>
      </c>
      <c r="E16" s="139">
        <f t="shared" si="0"/>
        <v>-34882.85</v>
      </c>
      <c r="F16" s="139">
        <f t="shared" si="0"/>
        <v>-34540.62</v>
      </c>
    </row>
    <row r="17" spans="1:6" ht="22.5">
      <c r="A17" s="29">
        <v>6</v>
      </c>
      <c r="B17" s="91" t="s">
        <v>231</v>
      </c>
      <c r="C17" s="88" t="s">
        <v>203</v>
      </c>
      <c r="D17" s="93">
        <v>-34882.85</v>
      </c>
      <c r="E17" s="139">
        <v>-34882.85</v>
      </c>
      <c r="F17" s="139">
        <v>-34540.62</v>
      </c>
    </row>
    <row r="18" spans="1:6" ht="22.5">
      <c r="A18" s="29">
        <v>7</v>
      </c>
      <c r="B18" s="91" t="s">
        <v>232</v>
      </c>
      <c r="C18" s="88" t="s">
        <v>308</v>
      </c>
      <c r="D18" s="93">
        <f aca="true" t="shared" si="1" ref="D18:F19">D19</f>
        <v>21873.01</v>
      </c>
      <c r="E18" s="140">
        <f t="shared" si="1"/>
        <v>36199.88</v>
      </c>
      <c r="F18" s="139">
        <f t="shared" si="1"/>
        <v>35166.17</v>
      </c>
    </row>
    <row r="19" spans="1:6" ht="22.5">
      <c r="A19" s="29">
        <v>8</v>
      </c>
      <c r="B19" s="91" t="s">
        <v>309</v>
      </c>
      <c r="C19" s="88" t="s">
        <v>204</v>
      </c>
      <c r="D19" s="93">
        <f t="shared" si="1"/>
        <v>21873.01</v>
      </c>
      <c r="E19" s="140">
        <f t="shared" si="1"/>
        <v>36199.88</v>
      </c>
      <c r="F19" s="139">
        <f t="shared" si="1"/>
        <v>35166.17</v>
      </c>
    </row>
    <row r="20" spans="1:6" ht="22.5">
      <c r="A20" s="29">
        <v>9</v>
      </c>
      <c r="B20" s="91" t="s">
        <v>233</v>
      </c>
      <c r="C20" s="88" t="s">
        <v>205</v>
      </c>
      <c r="D20" s="93">
        <v>21873.01</v>
      </c>
      <c r="E20" s="140">
        <v>36199.88</v>
      </c>
      <c r="F20" s="139">
        <v>35166.17</v>
      </c>
    </row>
  </sheetData>
  <sheetProtection/>
  <mergeCells count="4">
    <mergeCell ref="B4:C4"/>
    <mergeCell ref="D6:D11"/>
    <mergeCell ref="E6:E11"/>
    <mergeCell ref="F6:F11"/>
  </mergeCells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7">
      <selection activeCell="A1" sqref="A1:M69"/>
    </sheetView>
  </sheetViews>
  <sheetFormatPr defaultColWidth="9.00390625" defaultRowHeight="12.75"/>
  <cols>
    <col min="1" max="1" width="3.75390625" style="0" customWidth="1"/>
    <col min="2" max="2" width="2.375" style="0" customWidth="1"/>
    <col min="3" max="3" width="3.125" style="0" customWidth="1"/>
    <col min="4" max="4" width="2.75390625" style="0" customWidth="1"/>
    <col min="5" max="5" width="4.00390625" style="0" customWidth="1"/>
    <col min="6" max="6" width="3.00390625" style="0" customWidth="1"/>
    <col min="7" max="7" width="4.25390625" style="0" customWidth="1"/>
    <col min="8" max="8" width="3.625" style="0" customWidth="1"/>
    <col min="9" max="9" width="32.75390625" style="0" customWidth="1"/>
    <col min="10" max="10" width="7.375" style="0" customWidth="1"/>
    <col min="11" max="11" width="7.625" style="0" customWidth="1"/>
    <col min="12" max="12" width="7.125" style="0" customWidth="1"/>
    <col min="13" max="13" width="5.00390625" style="0" customWidth="1"/>
  </cols>
  <sheetData>
    <row r="1" spans="9:12" ht="11.25" customHeight="1">
      <c r="I1" s="107" t="s">
        <v>136</v>
      </c>
      <c r="L1" s="27" t="s">
        <v>132</v>
      </c>
    </row>
    <row r="2" spans="1:13" ht="9" customHeight="1">
      <c r="A2" s="186" t="s">
        <v>247</v>
      </c>
      <c r="B2" s="187"/>
      <c r="C2" s="187"/>
      <c r="D2" s="187"/>
      <c r="E2" s="187"/>
      <c r="F2" s="187"/>
      <c r="G2" s="187"/>
      <c r="H2" s="188"/>
      <c r="I2" s="206" t="s">
        <v>248</v>
      </c>
      <c r="J2" s="206" t="s">
        <v>246</v>
      </c>
      <c r="K2" s="206" t="s">
        <v>616</v>
      </c>
      <c r="L2" s="206" t="s">
        <v>190</v>
      </c>
      <c r="M2" s="206" t="s">
        <v>172</v>
      </c>
    </row>
    <row r="3" spans="1:13" ht="3" customHeight="1" hidden="1">
      <c r="A3" s="189"/>
      <c r="B3" s="190"/>
      <c r="C3" s="190"/>
      <c r="D3" s="190"/>
      <c r="E3" s="190"/>
      <c r="F3" s="190"/>
      <c r="G3" s="190"/>
      <c r="H3" s="191"/>
      <c r="I3" s="207"/>
      <c r="J3" s="207"/>
      <c r="K3" s="207"/>
      <c r="L3" s="207"/>
      <c r="M3" s="207"/>
    </row>
    <row r="4" spans="1:13" ht="63" customHeight="1">
      <c r="A4" s="28" t="s">
        <v>299</v>
      </c>
      <c r="B4" s="28" t="s">
        <v>249</v>
      </c>
      <c r="C4" s="28" t="s">
        <v>250</v>
      </c>
      <c r="D4" s="28" t="s">
        <v>251</v>
      </c>
      <c r="E4" s="28" t="s">
        <v>252</v>
      </c>
      <c r="F4" s="28" t="s">
        <v>253</v>
      </c>
      <c r="G4" s="28" t="s">
        <v>254</v>
      </c>
      <c r="H4" s="28" t="s">
        <v>255</v>
      </c>
      <c r="I4" s="208"/>
      <c r="J4" s="208"/>
      <c r="K4" s="208"/>
      <c r="L4" s="208"/>
      <c r="M4" s="208"/>
    </row>
    <row r="5" spans="1:13" ht="22.5">
      <c r="A5" s="50" t="s">
        <v>256</v>
      </c>
      <c r="B5" s="50">
        <v>1</v>
      </c>
      <c r="C5" s="50" t="s">
        <v>257</v>
      </c>
      <c r="D5" s="50" t="s">
        <v>257</v>
      </c>
      <c r="E5" s="50" t="s">
        <v>256</v>
      </c>
      <c r="F5" s="50" t="s">
        <v>257</v>
      </c>
      <c r="G5" s="50" t="s">
        <v>258</v>
      </c>
      <c r="H5" s="50" t="s">
        <v>256</v>
      </c>
      <c r="I5" s="51" t="s">
        <v>316</v>
      </c>
      <c r="J5" s="76">
        <f>J6+J11+J17+J19+J27+J33</f>
        <v>11248.5</v>
      </c>
      <c r="K5" s="76">
        <f>K6+K11+K17+K19+K27+K33+K37</f>
        <v>11248.5</v>
      </c>
      <c r="L5" s="76">
        <f>L6+L11+L17+L19+L27+L33+L37</f>
        <v>10912.300000000001</v>
      </c>
      <c r="M5" s="102">
        <f aca="true" t="shared" si="0" ref="M5:M69">L5/K5*100</f>
        <v>97.01115704316132</v>
      </c>
    </row>
    <row r="6" spans="1:13" ht="12" customHeight="1">
      <c r="A6" s="50" t="s">
        <v>259</v>
      </c>
      <c r="B6" s="50">
        <v>1</v>
      </c>
      <c r="C6" s="50" t="s">
        <v>260</v>
      </c>
      <c r="D6" s="50" t="s">
        <v>257</v>
      </c>
      <c r="E6" s="50" t="s">
        <v>256</v>
      </c>
      <c r="F6" s="50" t="s">
        <v>257</v>
      </c>
      <c r="G6" s="50" t="s">
        <v>258</v>
      </c>
      <c r="H6" s="50" t="s">
        <v>256</v>
      </c>
      <c r="I6" s="51" t="s">
        <v>261</v>
      </c>
      <c r="J6" s="76">
        <f>J7</f>
        <v>7360</v>
      </c>
      <c r="K6" s="76">
        <f>K7</f>
        <v>7313</v>
      </c>
      <c r="L6" s="76">
        <f>L7</f>
        <v>7226.96</v>
      </c>
      <c r="M6" s="102">
        <f t="shared" si="0"/>
        <v>98.82346506221796</v>
      </c>
    </row>
    <row r="7" spans="1:13" ht="10.5" customHeight="1">
      <c r="A7" s="50" t="s">
        <v>259</v>
      </c>
      <c r="B7" s="50">
        <v>1</v>
      </c>
      <c r="C7" s="50" t="s">
        <v>260</v>
      </c>
      <c r="D7" s="50" t="s">
        <v>262</v>
      </c>
      <c r="E7" s="50" t="s">
        <v>256</v>
      </c>
      <c r="F7" s="50" t="s">
        <v>260</v>
      </c>
      <c r="G7" s="50" t="s">
        <v>258</v>
      </c>
      <c r="H7" s="50" t="s">
        <v>263</v>
      </c>
      <c r="I7" s="51" t="s">
        <v>264</v>
      </c>
      <c r="J7" s="76">
        <f>J8+J9+J10</f>
        <v>7360</v>
      </c>
      <c r="K7" s="76">
        <f>K8+K9+K10</f>
        <v>7313</v>
      </c>
      <c r="L7" s="76">
        <f>L8+L9+L10</f>
        <v>7226.96</v>
      </c>
      <c r="M7" s="102">
        <f t="shared" si="0"/>
        <v>98.82346506221796</v>
      </c>
    </row>
    <row r="8" spans="1:13" ht="33" customHeight="1">
      <c r="A8" s="50" t="s">
        <v>259</v>
      </c>
      <c r="B8" s="50">
        <v>1</v>
      </c>
      <c r="C8" s="50" t="s">
        <v>260</v>
      </c>
      <c r="D8" s="50" t="s">
        <v>262</v>
      </c>
      <c r="E8" s="50" t="s">
        <v>276</v>
      </c>
      <c r="F8" s="50" t="s">
        <v>260</v>
      </c>
      <c r="G8" s="50" t="s">
        <v>310</v>
      </c>
      <c r="H8" s="50" t="s">
        <v>263</v>
      </c>
      <c r="I8" s="53" t="s">
        <v>536</v>
      </c>
      <c r="J8" s="52">
        <v>7360</v>
      </c>
      <c r="K8" s="76">
        <v>7204</v>
      </c>
      <c r="L8" s="76">
        <v>7115.29</v>
      </c>
      <c r="M8" s="102">
        <f t="shared" si="0"/>
        <v>98.76860077734591</v>
      </c>
    </row>
    <row r="9" spans="1:13" ht="63" customHeight="1">
      <c r="A9" s="98" t="s">
        <v>259</v>
      </c>
      <c r="B9" s="98">
        <v>1</v>
      </c>
      <c r="C9" s="98" t="s">
        <v>260</v>
      </c>
      <c r="D9" s="98" t="s">
        <v>262</v>
      </c>
      <c r="E9" s="98" t="s">
        <v>279</v>
      </c>
      <c r="F9" s="98" t="s">
        <v>260</v>
      </c>
      <c r="G9" s="98" t="s">
        <v>310</v>
      </c>
      <c r="H9" s="98" t="s">
        <v>263</v>
      </c>
      <c r="I9" s="99" t="s">
        <v>170</v>
      </c>
      <c r="J9" s="100">
        <v>0</v>
      </c>
      <c r="K9" s="100">
        <v>49</v>
      </c>
      <c r="L9" s="100">
        <v>52.02</v>
      </c>
      <c r="M9" s="101">
        <v>0</v>
      </c>
    </row>
    <row r="10" spans="1:13" ht="33" customHeight="1">
      <c r="A10" s="98" t="s">
        <v>259</v>
      </c>
      <c r="B10" s="98">
        <v>1</v>
      </c>
      <c r="C10" s="98" t="s">
        <v>260</v>
      </c>
      <c r="D10" s="98" t="s">
        <v>262</v>
      </c>
      <c r="E10" s="98" t="s">
        <v>272</v>
      </c>
      <c r="F10" s="98" t="s">
        <v>260</v>
      </c>
      <c r="G10" s="98" t="s">
        <v>310</v>
      </c>
      <c r="H10" s="98" t="s">
        <v>263</v>
      </c>
      <c r="I10" s="99" t="s">
        <v>171</v>
      </c>
      <c r="J10" s="100">
        <v>0</v>
      </c>
      <c r="K10" s="100">
        <v>60</v>
      </c>
      <c r="L10" s="100">
        <v>59.65</v>
      </c>
      <c r="M10" s="101">
        <v>0</v>
      </c>
    </row>
    <row r="11" spans="1:13" ht="42.75" customHeight="1">
      <c r="A11" s="54" t="s">
        <v>318</v>
      </c>
      <c r="B11" s="50" t="s">
        <v>268</v>
      </c>
      <c r="C11" s="50" t="s">
        <v>269</v>
      </c>
      <c r="D11" s="50" t="s">
        <v>257</v>
      </c>
      <c r="E11" s="50" t="s">
        <v>256</v>
      </c>
      <c r="F11" s="50" t="s">
        <v>257</v>
      </c>
      <c r="G11" s="50" t="s">
        <v>258</v>
      </c>
      <c r="H11" s="50" t="s">
        <v>263</v>
      </c>
      <c r="I11" s="51" t="s">
        <v>328</v>
      </c>
      <c r="J11" s="52">
        <f>J12</f>
        <v>970.8000000000001</v>
      </c>
      <c r="K11" s="76">
        <f>K12</f>
        <v>970.8000000000001</v>
      </c>
      <c r="L11" s="76">
        <f>L12</f>
        <v>719.5600000000001</v>
      </c>
      <c r="M11" s="102">
        <f t="shared" si="0"/>
        <v>74.12031314379894</v>
      </c>
    </row>
    <row r="12" spans="1:13" ht="32.25" customHeight="1">
      <c r="A12" s="54" t="s">
        <v>318</v>
      </c>
      <c r="B12" s="50" t="s">
        <v>268</v>
      </c>
      <c r="C12" s="50" t="s">
        <v>269</v>
      </c>
      <c r="D12" s="50" t="s">
        <v>262</v>
      </c>
      <c r="E12" s="50" t="s">
        <v>256</v>
      </c>
      <c r="F12" s="50" t="s">
        <v>257</v>
      </c>
      <c r="G12" s="50" t="s">
        <v>258</v>
      </c>
      <c r="H12" s="50" t="s">
        <v>263</v>
      </c>
      <c r="I12" s="51" t="s">
        <v>329</v>
      </c>
      <c r="J12" s="52">
        <f>J13+J14+J15+J16</f>
        <v>970.8000000000001</v>
      </c>
      <c r="K12" s="76">
        <f>K13+K14+K15+K16</f>
        <v>970.8000000000001</v>
      </c>
      <c r="L12" s="76">
        <f>L13+L14+L15+L16</f>
        <v>719.5600000000001</v>
      </c>
      <c r="M12" s="102">
        <f t="shared" si="0"/>
        <v>74.12031314379894</v>
      </c>
    </row>
    <row r="13" spans="1:13" ht="78" customHeight="1">
      <c r="A13" s="54" t="s">
        <v>318</v>
      </c>
      <c r="B13" s="50" t="s">
        <v>268</v>
      </c>
      <c r="C13" s="50" t="s">
        <v>269</v>
      </c>
      <c r="D13" s="50" t="s">
        <v>262</v>
      </c>
      <c r="E13" s="50" t="s">
        <v>319</v>
      </c>
      <c r="F13" s="50" t="s">
        <v>260</v>
      </c>
      <c r="G13" s="50" t="s">
        <v>258</v>
      </c>
      <c r="H13" s="50" t="s">
        <v>263</v>
      </c>
      <c r="I13" s="51" t="s">
        <v>573</v>
      </c>
      <c r="J13" s="52">
        <v>355.3</v>
      </c>
      <c r="K13" s="76">
        <v>355.3</v>
      </c>
      <c r="L13" s="76">
        <v>271.57</v>
      </c>
      <c r="M13" s="102">
        <f t="shared" si="0"/>
        <v>76.43399943709541</v>
      </c>
    </row>
    <row r="14" spans="1:13" ht="54.75" customHeight="1">
      <c r="A14" s="54" t="s">
        <v>318</v>
      </c>
      <c r="B14" s="50" t="s">
        <v>268</v>
      </c>
      <c r="C14" s="50" t="s">
        <v>269</v>
      </c>
      <c r="D14" s="50" t="s">
        <v>262</v>
      </c>
      <c r="E14" s="50" t="s">
        <v>320</v>
      </c>
      <c r="F14" s="50" t="s">
        <v>260</v>
      </c>
      <c r="G14" s="50" t="s">
        <v>258</v>
      </c>
      <c r="H14" s="50" t="s">
        <v>263</v>
      </c>
      <c r="I14" s="51" t="s">
        <v>410</v>
      </c>
      <c r="J14" s="52">
        <v>7.4</v>
      </c>
      <c r="K14" s="76">
        <v>7.4</v>
      </c>
      <c r="L14" s="76">
        <v>6.12</v>
      </c>
      <c r="M14" s="102">
        <f t="shared" si="0"/>
        <v>82.70270270270271</v>
      </c>
    </row>
    <row r="15" spans="1:13" ht="56.25">
      <c r="A15" s="54" t="s">
        <v>318</v>
      </c>
      <c r="B15" s="50" t="s">
        <v>268</v>
      </c>
      <c r="C15" s="50" t="s">
        <v>269</v>
      </c>
      <c r="D15" s="50" t="s">
        <v>262</v>
      </c>
      <c r="E15" s="50" t="s">
        <v>322</v>
      </c>
      <c r="F15" s="50" t="s">
        <v>260</v>
      </c>
      <c r="G15" s="50" t="s">
        <v>258</v>
      </c>
      <c r="H15" s="50" t="s">
        <v>263</v>
      </c>
      <c r="I15" s="51" t="s">
        <v>0</v>
      </c>
      <c r="J15" s="52">
        <v>575.2</v>
      </c>
      <c r="K15" s="76">
        <v>575.2</v>
      </c>
      <c r="L15" s="76">
        <v>465.24</v>
      </c>
      <c r="M15" s="102">
        <f t="shared" si="0"/>
        <v>80.88317107093185</v>
      </c>
    </row>
    <row r="16" spans="1:13" ht="45">
      <c r="A16" s="54" t="s">
        <v>318</v>
      </c>
      <c r="B16" s="50" t="s">
        <v>268</v>
      </c>
      <c r="C16" s="50" t="s">
        <v>269</v>
      </c>
      <c r="D16" s="50" t="s">
        <v>262</v>
      </c>
      <c r="E16" s="50" t="s">
        <v>324</v>
      </c>
      <c r="F16" s="50" t="s">
        <v>260</v>
      </c>
      <c r="G16" s="50" t="s">
        <v>258</v>
      </c>
      <c r="H16" s="50" t="s">
        <v>263</v>
      </c>
      <c r="I16" s="51" t="s">
        <v>1</v>
      </c>
      <c r="J16" s="52">
        <v>32.9</v>
      </c>
      <c r="K16" s="76">
        <v>32.9</v>
      </c>
      <c r="L16" s="76">
        <v>-23.37</v>
      </c>
      <c r="M16" s="102">
        <f t="shared" si="0"/>
        <v>-71.03343465045593</v>
      </c>
    </row>
    <row r="17" spans="1:13" ht="11.25" customHeight="1">
      <c r="A17" s="50" t="s">
        <v>259</v>
      </c>
      <c r="B17" s="50">
        <v>1</v>
      </c>
      <c r="C17" s="50" t="s">
        <v>266</v>
      </c>
      <c r="D17" s="50" t="s">
        <v>257</v>
      </c>
      <c r="E17" s="50" t="s">
        <v>256</v>
      </c>
      <c r="F17" s="50" t="s">
        <v>257</v>
      </c>
      <c r="G17" s="50" t="s">
        <v>258</v>
      </c>
      <c r="H17" s="50" t="s">
        <v>256</v>
      </c>
      <c r="I17" s="53" t="s">
        <v>267</v>
      </c>
      <c r="J17" s="52">
        <f>J18</f>
        <v>52</v>
      </c>
      <c r="K17" s="76">
        <f>K18</f>
        <v>52</v>
      </c>
      <c r="L17" s="76">
        <f>L18</f>
        <v>11.07</v>
      </c>
      <c r="M17" s="102">
        <f t="shared" si="0"/>
        <v>21.28846153846154</v>
      </c>
    </row>
    <row r="18" spans="1:13" ht="11.25" customHeight="1">
      <c r="A18" s="50" t="s">
        <v>259</v>
      </c>
      <c r="B18" s="50" t="s">
        <v>268</v>
      </c>
      <c r="C18" s="50" t="s">
        <v>266</v>
      </c>
      <c r="D18" s="50" t="s">
        <v>269</v>
      </c>
      <c r="E18" s="50" t="s">
        <v>276</v>
      </c>
      <c r="F18" s="50" t="s">
        <v>260</v>
      </c>
      <c r="G18" s="50" t="s">
        <v>310</v>
      </c>
      <c r="H18" s="50" t="s">
        <v>263</v>
      </c>
      <c r="I18" s="53" t="s">
        <v>311</v>
      </c>
      <c r="J18" s="52">
        <v>52</v>
      </c>
      <c r="K18" s="76">
        <v>52</v>
      </c>
      <c r="L18" s="76">
        <v>11.07</v>
      </c>
      <c r="M18" s="102">
        <f t="shared" si="0"/>
        <v>21.28846153846154</v>
      </c>
    </row>
    <row r="19" spans="1:13" ht="10.5" customHeight="1">
      <c r="A19" s="50" t="s">
        <v>259</v>
      </c>
      <c r="B19" s="50">
        <v>1</v>
      </c>
      <c r="C19" s="50" t="s">
        <v>270</v>
      </c>
      <c r="D19" s="50" t="s">
        <v>257</v>
      </c>
      <c r="E19" s="50" t="s">
        <v>256</v>
      </c>
      <c r="F19" s="50" t="s">
        <v>257</v>
      </c>
      <c r="G19" s="50" t="s">
        <v>258</v>
      </c>
      <c r="H19" s="50" t="s">
        <v>256</v>
      </c>
      <c r="I19" s="53" t="s">
        <v>271</v>
      </c>
      <c r="J19" s="76">
        <f>J22+J20</f>
        <v>2177</v>
      </c>
      <c r="K19" s="76">
        <f>K22+K20</f>
        <v>2177</v>
      </c>
      <c r="L19" s="76">
        <f>L22+L20</f>
        <v>2230.86</v>
      </c>
      <c r="M19" s="102">
        <f t="shared" si="0"/>
        <v>102.47404685346808</v>
      </c>
    </row>
    <row r="20" spans="1:13" ht="10.5" customHeight="1">
      <c r="A20" s="55" t="s">
        <v>259</v>
      </c>
      <c r="B20" s="55" t="s">
        <v>268</v>
      </c>
      <c r="C20" s="55" t="s">
        <v>270</v>
      </c>
      <c r="D20" s="55" t="s">
        <v>260</v>
      </c>
      <c r="E20" s="55" t="s">
        <v>256</v>
      </c>
      <c r="F20" s="55" t="s">
        <v>257</v>
      </c>
      <c r="G20" s="55" t="s">
        <v>258</v>
      </c>
      <c r="H20" s="55" t="s">
        <v>263</v>
      </c>
      <c r="I20" s="53" t="s">
        <v>317</v>
      </c>
      <c r="J20" s="76">
        <f>J21</f>
        <v>400</v>
      </c>
      <c r="K20" s="76">
        <f>K21</f>
        <v>400</v>
      </c>
      <c r="L20" s="76">
        <f>L21</f>
        <v>409.19</v>
      </c>
      <c r="M20" s="102">
        <f t="shared" si="0"/>
        <v>102.2975</v>
      </c>
    </row>
    <row r="21" spans="1:13" ht="41.25" customHeight="1">
      <c r="A21" s="55" t="s">
        <v>259</v>
      </c>
      <c r="B21" s="55" t="s">
        <v>268</v>
      </c>
      <c r="C21" s="55" t="s">
        <v>270</v>
      </c>
      <c r="D21" s="55" t="s">
        <v>260</v>
      </c>
      <c r="E21" s="55" t="s">
        <v>272</v>
      </c>
      <c r="F21" s="55" t="s">
        <v>273</v>
      </c>
      <c r="G21" s="55" t="s">
        <v>258</v>
      </c>
      <c r="H21" s="55" t="s">
        <v>263</v>
      </c>
      <c r="I21" s="53" t="s">
        <v>274</v>
      </c>
      <c r="J21" s="52">
        <v>400</v>
      </c>
      <c r="K21" s="76">
        <v>400</v>
      </c>
      <c r="L21" s="76">
        <v>409.19</v>
      </c>
      <c r="M21" s="102">
        <f t="shared" si="0"/>
        <v>102.2975</v>
      </c>
    </row>
    <row r="22" spans="1:13" ht="9" customHeight="1">
      <c r="A22" s="55" t="s">
        <v>259</v>
      </c>
      <c r="B22" s="55" t="s">
        <v>268</v>
      </c>
      <c r="C22" s="55" t="s">
        <v>270</v>
      </c>
      <c r="D22" s="55" t="s">
        <v>270</v>
      </c>
      <c r="E22" s="55" t="s">
        <v>256</v>
      </c>
      <c r="F22" s="55" t="s">
        <v>257</v>
      </c>
      <c r="G22" s="55" t="s">
        <v>258</v>
      </c>
      <c r="H22" s="55" t="s">
        <v>263</v>
      </c>
      <c r="I22" s="56" t="s">
        <v>275</v>
      </c>
      <c r="J22" s="52">
        <f>J23+J25</f>
        <v>1777</v>
      </c>
      <c r="K22" s="76">
        <f>K23+K25</f>
        <v>1777</v>
      </c>
      <c r="L22" s="76">
        <f>L23+L25</f>
        <v>1821.67</v>
      </c>
      <c r="M22" s="102">
        <f t="shared" si="0"/>
        <v>102.51378728193585</v>
      </c>
    </row>
    <row r="23" spans="1:13" ht="32.25" customHeight="1">
      <c r="A23" s="55" t="s">
        <v>259</v>
      </c>
      <c r="B23" s="55" t="s">
        <v>268</v>
      </c>
      <c r="C23" s="55" t="s">
        <v>270</v>
      </c>
      <c r="D23" s="55" t="s">
        <v>270</v>
      </c>
      <c r="E23" s="55" t="s">
        <v>276</v>
      </c>
      <c r="F23" s="55" t="s">
        <v>257</v>
      </c>
      <c r="G23" s="55" t="s">
        <v>258</v>
      </c>
      <c r="H23" s="55" t="s">
        <v>263</v>
      </c>
      <c r="I23" s="56" t="s">
        <v>277</v>
      </c>
      <c r="J23" s="52">
        <f>J24</f>
        <v>288</v>
      </c>
      <c r="K23" s="76">
        <f>K24</f>
        <v>371</v>
      </c>
      <c r="L23" s="76">
        <f>L24</f>
        <v>422.73</v>
      </c>
      <c r="M23" s="102">
        <f t="shared" si="0"/>
        <v>113.94339622641509</v>
      </c>
    </row>
    <row r="24" spans="1:13" ht="65.25" customHeight="1">
      <c r="A24" s="55" t="s">
        <v>259</v>
      </c>
      <c r="B24" s="55" t="s">
        <v>268</v>
      </c>
      <c r="C24" s="55" t="s">
        <v>270</v>
      </c>
      <c r="D24" s="55" t="s">
        <v>270</v>
      </c>
      <c r="E24" s="55" t="s">
        <v>278</v>
      </c>
      <c r="F24" s="55" t="s">
        <v>273</v>
      </c>
      <c r="G24" s="55" t="s">
        <v>310</v>
      </c>
      <c r="H24" s="55" t="s">
        <v>263</v>
      </c>
      <c r="I24" s="56" t="s">
        <v>312</v>
      </c>
      <c r="J24" s="52">
        <v>288</v>
      </c>
      <c r="K24" s="76">
        <v>371</v>
      </c>
      <c r="L24" s="76">
        <v>422.73</v>
      </c>
      <c r="M24" s="102">
        <f t="shared" si="0"/>
        <v>113.94339622641509</v>
      </c>
    </row>
    <row r="25" spans="1:13" ht="31.5" customHeight="1">
      <c r="A25" s="55" t="s">
        <v>259</v>
      </c>
      <c r="B25" s="55" t="s">
        <v>268</v>
      </c>
      <c r="C25" s="55" t="s">
        <v>270</v>
      </c>
      <c r="D25" s="55" t="s">
        <v>270</v>
      </c>
      <c r="E25" s="55" t="s">
        <v>279</v>
      </c>
      <c r="F25" s="55" t="s">
        <v>257</v>
      </c>
      <c r="G25" s="55" t="s">
        <v>258</v>
      </c>
      <c r="H25" s="55" t="s">
        <v>263</v>
      </c>
      <c r="I25" s="56" t="s">
        <v>280</v>
      </c>
      <c r="J25" s="52">
        <f>J26</f>
        <v>1489</v>
      </c>
      <c r="K25" s="76">
        <f>K26</f>
        <v>1406</v>
      </c>
      <c r="L25" s="76">
        <f>L26</f>
        <v>1398.94</v>
      </c>
      <c r="M25" s="102">
        <f t="shared" si="0"/>
        <v>99.49786628733997</v>
      </c>
    </row>
    <row r="26" spans="1:13" ht="66" customHeight="1">
      <c r="A26" s="55" t="s">
        <v>259</v>
      </c>
      <c r="B26" s="55" t="s">
        <v>268</v>
      </c>
      <c r="C26" s="55" t="s">
        <v>270</v>
      </c>
      <c r="D26" s="55" t="s">
        <v>270</v>
      </c>
      <c r="E26" s="55" t="s">
        <v>281</v>
      </c>
      <c r="F26" s="55" t="s">
        <v>273</v>
      </c>
      <c r="G26" s="55" t="s">
        <v>310</v>
      </c>
      <c r="H26" s="55" t="s">
        <v>263</v>
      </c>
      <c r="I26" s="56" t="s">
        <v>313</v>
      </c>
      <c r="J26" s="52">
        <v>1489</v>
      </c>
      <c r="K26" s="76">
        <v>1406</v>
      </c>
      <c r="L26" s="76">
        <v>1398.94</v>
      </c>
      <c r="M26" s="102">
        <f t="shared" si="0"/>
        <v>99.49786628733997</v>
      </c>
    </row>
    <row r="27" spans="1:13" ht="45" customHeight="1">
      <c r="A27" s="50" t="s">
        <v>256</v>
      </c>
      <c r="B27" s="50" t="s">
        <v>268</v>
      </c>
      <c r="C27" s="50" t="s">
        <v>283</v>
      </c>
      <c r="D27" s="50" t="s">
        <v>257</v>
      </c>
      <c r="E27" s="50" t="s">
        <v>256</v>
      </c>
      <c r="F27" s="50" t="s">
        <v>257</v>
      </c>
      <c r="G27" s="50" t="s">
        <v>258</v>
      </c>
      <c r="H27" s="50" t="s">
        <v>256</v>
      </c>
      <c r="I27" s="53" t="s">
        <v>284</v>
      </c>
      <c r="J27" s="76">
        <f>J28+J30</f>
        <v>538.7</v>
      </c>
      <c r="K27" s="76">
        <f>K28+K30</f>
        <v>538.7</v>
      </c>
      <c r="L27" s="76">
        <f>L28+L30</f>
        <v>465.87</v>
      </c>
      <c r="M27" s="102">
        <f t="shared" si="0"/>
        <v>86.48041581585298</v>
      </c>
    </row>
    <row r="28" spans="1:13" ht="99" customHeight="1">
      <c r="A28" s="55" t="s">
        <v>282</v>
      </c>
      <c r="B28" s="55" t="s">
        <v>268</v>
      </c>
      <c r="C28" s="55" t="s">
        <v>283</v>
      </c>
      <c r="D28" s="55" t="s">
        <v>266</v>
      </c>
      <c r="E28" s="55" t="s">
        <v>256</v>
      </c>
      <c r="F28" s="55" t="s">
        <v>257</v>
      </c>
      <c r="G28" s="55" t="s">
        <v>258</v>
      </c>
      <c r="H28" s="55" t="s">
        <v>285</v>
      </c>
      <c r="I28" s="53" t="s">
        <v>298</v>
      </c>
      <c r="J28" s="52">
        <f>J29</f>
        <v>460</v>
      </c>
      <c r="K28" s="76">
        <f>K29</f>
        <v>460</v>
      </c>
      <c r="L28" s="76">
        <f>L29</f>
        <v>392.93</v>
      </c>
      <c r="M28" s="102">
        <f t="shared" si="0"/>
        <v>85.41956521739131</v>
      </c>
    </row>
    <row r="29" spans="1:13" ht="78" customHeight="1">
      <c r="A29" s="55" t="s">
        <v>282</v>
      </c>
      <c r="B29" s="55" t="s">
        <v>268</v>
      </c>
      <c r="C29" s="55" t="s">
        <v>283</v>
      </c>
      <c r="D29" s="55" t="s">
        <v>266</v>
      </c>
      <c r="E29" s="55" t="s">
        <v>278</v>
      </c>
      <c r="F29" s="55" t="s">
        <v>273</v>
      </c>
      <c r="G29" s="55" t="s">
        <v>258</v>
      </c>
      <c r="H29" s="55" t="s">
        <v>285</v>
      </c>
      <c r="I29" s="53" t="s">
        <v>314</v>
      </c>
      <c r="J29" s="52">
        <v>460</v>
      </c>
      <c r="K29" s="76">
        <v>460</v>
      </c>
      <c r="L29" s="76">
        <v>392.93</v>
      </c>
      <c r="M29" s="102">
        <f t="shared" si="0"/>
        <v>85.41956521739131</v>
      </c>
    </row>
    <row r="30" spans="1:13" ht="90">
      <c r="A30" s="50" t="s">
        <v>288</v>
      </c>
      <c r="B30" s="50">
        <v>1</v>
      </c>
      <c r="C30" s="50">
        <v>11</v>
      </c>
      <c r="D30" s="50" t="s">
        <v>286</v>
      </c>
      <c r="E30" s="50" t="s">
        <v>256</v>
      </c>
      <c r="F30" s="50" t="s">
        <v>257</v>
      </c>
      <c r="G30" s="50" t="s">
        <v>258</v>
      </c>
      <c r="H30" s="50" t="s">
        <v>285</v>
      </c>
      <c r="I30" s="51" t="s">
        <v>537</v>
      </c>
      <c r="J30" s="52">
        <f aca="true" t="shared" si="1" ref="J30:L31">J31</f>
        <v>78.7</v>
      </c>
      <c r="K30" s="76">
        <f t="shared" si="1"/>
        <v>78.7</v>
      </c>
      <c r="L30" s="76">
        <f t="shared" si="1"/>
        <v>72.94</v>
      </c>
      <c r="M30" s="102">
        <f t="shared" si="0"/>
        <v>92.6810673443456</v>
      </c>
    </row>
    <row r="31" spans="1:13" ht="87.75" customHeight="1">
      <c r="A31" s="50" t="s">
        <v>288</v>
      </c>
      <c r="B31" s="50">
        <v>1</v>
      </c>
      <c r="C31" s="50" t="s">
        <v>283</v>
      </c>
      <c r="D31" s="50" t="s">
        <v>286</v>
      </c>
      <c r="E31" s="50" t="s">
        <v>265</v>
      </c>
      <c r="F31" s="50" t="s">
        <v>257</v>
      </c>
      <c r="G31" s="50" t="s">
        <v>258</v>
      </c>
      <c r="H31" s="50" t="s">
        <v>285</v>
      </c>
      <c r="I31" s="51" t="s">
        <v>538</v>
      </c>
      <c r="J31" s="52">
        <f t="shared" si="1"/>
        <v>78.7</v>
      </c>
      <c r="K31" s="76">
        <f t="shared" si="1"/>
        <v>78.7</v>
      </c>
      <c r="L31" s="76">
        <f t="shared" si="1"/>
        <v>72.94</v>
      </c>
      <c r="M31" s="102">
        <f t="shared" si="0"/>
        <v>92.6810673443456</v>
      </c>
    </row>
    <row r="32" spans="1:13" ht="77.25" customHeight="1">
      <c r="A32" s="54" t="s">
        <v>288</v>
      </c>
      <c r="B32" s="50">
        <v>1</v>
      </c>
      <c r="C32" s="50" t="s">
        <v>283</v>
      </c>
      <c r="D32" s="50" t="s">
        <v>286</v>
      </c>
      <c r="E32" s="50" t="s">
        <v>287</v>
      </c>
      <c r="F32" s="50" t="s">
        <v>273</v>
      </c>
      <c r="G32" s="50" t="s">
        <v>258</v>
      </c>
      <c r="H32" s="50" t="s">
        <v>285</v>
      </c>
      <c r="I32" s="51" t="s">
        <v>315</v>
      </c>
      <c r="J32" s="52">
        <v>78.7</v>
      </c>
      <c r="K32" s="76">
        <v>78.7</v>
      </c>
      <c r="L32" s="76">
        <v>72.94</v>
      </c>
      <c r="M32" s="102">
        <f t="shared" si="0"/>
        <v>92.6810673443456</v>
      </c>
    </row>
    <row r="33" spans="1:13" ht="33.75">
      <c r="A33" s="50" t="s">
        <v>282</v>
      </c>
      <c r="B33" s="50" t="s">
        <v>268</v>
      </c>
      <c r="C33" s="50" t="s">
        <v>326</v>
      </c>
      <c r="D33" s="50" t="s">
        <v>257</v>
      </c>
      <c r="E33" s="50" t="s">
        <v>256</v>
      </c>
      <c r="F33" s="50" t="s">
        <v>257</v>
      </c>
      <c r="G33" s="50" t="s">
        <v>258</v>
      </c>
      <c r="H33" s="50" t="s">
        <v>256</v>
      </c>
      <c r="I33" s="61" t="s">
        <v>540</v>
      </c>
      <c r="J33" s="52">
        <f>J35</f>
        <v>150</v>
      </c>
      <c r="K33" s="76">
        <f>K35</f>
        <v>193.9</v>
      </c>
      <c r="L33" s="76">
        <f>L35</f>
        <v>254.88</v>
      </c>
      <c r="M33" s="102">
        <f t="shared" si="0"/>
        <v>131.4492006188757</v>
      </c>
    </row>
    <row r="34" spans="1:13" ht="77.25" customHeight="1">
      <c r="A34" s="50" t="s">
        <v>282</v>
      </c>
      <c r="B34" s="50" t="s">
        <v>268</v>
      </c>
      <c r="C34" s="50" t="s">
        <v>326</v>
      </c>
      <c r="D34" s="50" t="s">
        <v>270</v>
      </c>
      <c r="E34" s="50" t="s">
        <v>256</v>
      </c>
      <c r="F34" s="50" t="s">
        <v>257</v>
      </c>
      <c r="G34" s="50" t="s">
        <v>258</v>
      </c>
      <c r="H34" s="50" t="s">
        <v>327</v>
      </c>
      <c r="I34" s="61" t="s">
        <v>539</v>
      </c>
      <c r="J34" s="52">
        <f aca="true" t="shared" si="2" ref="J34:L35">J35</f>
        <v>150</v>
      </c>
      <c r="K34" s="76">
        <f t="shared" si="2"/>
        <v>193.9</v>
      </c>
      <c r="L34" s="76">
        <f t="shared" si="2"/>
        <v>254.88</v>
      </c>
      <c r="M34" s="102">
        <f t="shared" si="0"/>
        <v>131.4492006188757</v>
      </c>
    </row>
    <row r="35" spans="1:13" ht="32.25" customHeight="1">
      <c r="A35" s="50" t="s">
        <v>282</v>
      </c>
      <c r="B35" s="50" t="s">
        <v>268</v>
      </c>
      <c r="C35" s="50" t="s">
        <v>326</v>
      </c>
      <c r="D35" s="50" t="s">
        <v>270</v>
      </c>
      <c r="E35" s="50" t="s">
        <v>276</v>
      </c>
      <c r="F35" s="50" t="s">
        <v>257</v>
      </c>
      <c r="G35" s="50" t="s">
        <v>258</v>
      </c>
      <c r="H35" s="50" t="s">
        <v>327</v>
      </c>
      <c r="I35" s="61" t="s">
        <v>492</v>
      </c>
      <c r="J35" s="52">
        <f t="shared" si="2"/>
        <v>150</v>
      </c>
      <c r="K35" s="76">
        <f t="shared" si="2"/>
        <v>193.9</v>
      </c>
      <c r="L35" s="76">
        <f t="shared" si="2"/>
        <v>254.88</v>
      </c>
      <c r="M35" s="102">
        <f t="shared" si="0"/>
        <v>131.4492006188757</v>
      </c>
    </row>
    <row r="36" spans="1:13" ht="45">
      <c r="A36" s="50" t="s">
        <v>282</v>
      </c>
      <c r="B36" s="50" t="s">
        <v>268</v>
      </c>
      <c r="C36" s="50" t="s">
        <v>326</v>
      </c>
      <c r="D36" s="50" t="s">
        <v>270</v>
      </c>
      <c r="E36" s="50" t="s">
        <v>278</v>
      </c>
      <c r="F36" s="50" t="s">
        <v>273</v>
      </c>
      <c r="G36" s="50" t="s">
        <v>258</v>
      </c>
      <c r="H36" s="50" t="s">
        <v>327</v>
      </c>
      <c r="I36" s="61" t="s">
        <v>541</v>
      </c>
      <c r="J36" s="52">
        <v>150</v>
      </c>
      <c r="K36" s="76">
        <v>193.9</v>
      </c>
      <c r="L36" s="76">
        <v>254.88</v>
      </c>
      <c r="M36" s="102">
        <f t="shared" si="0"/>
        <v>131.4492006188757</v>
      </c>
    </row>
    <row r="37" spans="1:13" ht="22.5">
      <c r="A37" s="50" t="s">
        <v>288</v>
      </c>
      <c r="B37" s="50" t="s">
        <v>268</v>
      </c>
      <c r="C37" s="50" t="s">
        <v>108</v>
      </c>
      <c r="D37" s="50" t="s">
        <v>257</v>
      </c>
      <c r="E37" s="50" t="s">
        <v>256</v>
      </c>
      <c r="F37" s="50" t="s">
        <v>257</v>
      </c>
      <c r="G37" s="50" t="s">
        <v>258</v>
      </c>
      <c r="H37" s="50" t="s">
        <v>256</v>
      </c>
      <c r="I37" s="61" t="s">
        <v>109</v>
      </c>
      <c r="J37" s="52">
        <f aca="true" t="shared" si="3" ref="J37:L38">J38</f>
        <v>0</v>
      </c>
      <c r="K37" s="76">
        <f t="shared" si="3"/>
        <v>3.1</v>
      </c>
      <c r="L37" s="76">
        <f t="shared" si="3"/>
        <v>3.1</v>
      </c>
      <c r="M37" s="102">
        <f t="shared" si="0"/>
        <v>100</v>
      </c>
    </row>
    <row r="38" spans="1:13" ht="45">
      <c r="A38" s="50" t="s">
        <v>288</v>
      </c>
      <c r="B38" s="50" t="s">
        <v>268</v>
      </c>
      <c r="C38" s="50" t="s">
        <v>108</v>
      </c>
      <c r="D38" s="50" t="s">
        <v>110</v>
      </c>
      <c r="E38" s="50" t="s">
        <v>256</v>
      </c>
      <c r="F38" s="50" t="s">
        <v>262</v>
      </c>
      <c r="G38" s="50" t="s">
        <v>258</v>
      </c>
      <c r="H38" s="50" t="s">
        <v>111</v>
      </c>
      <c r="I38" s="61" t="s">
        <v>112</v>
      </c>
      <c r="J38" s="52">
        <f t="shared" si="3"/>
        <v>0</v>
      </c>
      <c r="K38" s="76">
        <f t="shared" si="3"/>
        <v>3.1</v>
      </c>
      <c r="L38" s="76">
        <f t="shared" si="3"/>
        <v>3.1</v>
      </c>
      <c r="M38" s="102">
        <f t="shared" si="0"/>
        <v>100</v>
      </c>
    </row>
    <row r="39" spans="1:13" ht="56.25">
      <c r="A39" s="50" t="s">
        <v>288</v>
      </c>
      <c r="B39" s="50" t="s">
        <v>268</v>
      </c>
      <c r="C39" s="50" t="s">
        <v>108</v>
      </c>
      <c r="D39" s="50" t="s">
        <v>110</v>
      </c>
      <c r="E39" s="50" t="s">
        <v>265</v>
      </c>
      <c r="F39" s="50" t="s">
        <v>262</v>
      </c>
      <c r="G39" s="50" t="s">
        <v>258</v>
      </c>
      <c r="H39" s="50" t="s">
        <v>111</v>
      </c>
      <c r="I39" s="61" t="s">
        <v>113</v>
      </c>
      <c r="J39" s="52">
        <v>0</v>
      </c>
      <c r="K39" s="76">
        <v>3.1</v>
      </c>
      <c r="L39" s="76">
        <v>3.1</v>
      </c>
      <c r="M39" s="102">
        <f t="shared" si="0"/>
        <v>100</v>
      </c>
    </row>
    <row r="40" spans="1:13" ht="11.25" customHeight="1">
      <c r="A40" s="50" t="s">
        <v>288</v>
      </c>
      <c r="B40" s="50" t="s">
        <v>289</v>
      </c>
      <c r="C40" s="50" t="s">
        <v>257</v>
      </c>
      <c r="D40" s="50" t="s">
        <v>257</v>
      </c>
      <c r="E40" s="50" t="s">
        <v>256</v>
      </c>
      <c r="F40" s="50" t="s">
        <v>257</v>
      </c>
      <c r="G40" s="50" t="s">
        <v>258</v>
      </c>
      <c r="H40" s="50" t="s">
        <v>256</v>
      </c>
      <c r="I40" s="51" t="s">
        <v>290</v>
      </c>
      <c r="J40" s="52">
        <f>J41</f>
        <v>10624.51</v>
      </c>
      <c r="K40" s="76">
        <f>K41+K67</f>
        <v>23634.35</v>
      </c>
      <c r="L40" s="76">
        <f>L41+L67</f>
        <v>23628.319999999996</v>
      </c>
      <c r="M40" s="102">
        <f t="shared" si="0"/>
        <v>99.97448628796644</v>
      </c>
    </row>
    <row r="41" spans="1:13" ht="32.25" customHeight="1">
      <c r="A41" s="50" t="s">
        <v>288</v>
      </c>
      <c r="B41" s="50" t="s">
        <v>289</v>
      </c>
      <c r="C41" s="50" t="s">
        <v>262</v>
      </c>
      <c r="D41" s="50" t="s">
        <v>257</v>
      </c>
      <c r="E41" s="50" t="s">
        <v>256</v>
      </c>
      <c r="F41" s="50" t="s">
        <v>257</v>
      </c>
      <c r="G41" s="50" t="s">
        <v>258</v>
      </c>
      <c r="H41" s="50" t="s">
        <v>256</v>
      </c>
      <c r="I41" s="51" t="s">
        <v>245</v>
      </c>
      <c r="J41" s="52">
        <f>J42+J59+J47+J63</f>
        <v>10624.51</v>
      </c>
      <c r="K41" s="76">
        <f>K42+K59+K47+K63</f>
        <v>23635.19</v>
      </c>
      <c r="L41" s="76">
        <f>L42+L59+L47+L63</f>
        <v>23629.159999999996</v>
      </c>
      <c r="M41" s="102">
        <f t="shared" si="0"/>
        <v>99.97448719472955</v>
      </c>
    </row>
    <row r="42" spans="1:13" ht="21" customHeight="1">
      <c r="A42" s="50" t="s">
        <v>288</v>
      </c>
      <c r="B42" s="50" t="s">
        <v>289</v>
      </c>
      <c r="C42" s="50" t="s">
        <v>262</v>
      </c>
      <c r="D42" s="50" t="s">
        <v>260</v>
      </c>
      <c r="E42" s="50" t="s">
        <v>256</v>
      </c>
      <c r="F42" s="50" t="s">
        <v>257</v>
      </c>
      <c r="G42" s="50" t="s">
        <v>258</v>
      </c>
      <c r="H42" s="50" t="s">
        <v>291</v>
      </c>
      <c r="I42" s="51" t="s">
        <v>235</v>
      </c>
      <c r="J42" s="52">
        <f>J43+J45</f>
        <v>10601.01</v>
      </c>
      <c r="K42" s="76">
        <f>K43+K45</f>
        <v>10946.21</v>
      </c>
      <c r="L42" s="76">
        <f>L43+L45</f>
        <v>10946.21</v>
      </c>
      <c r="M42" s="102">
        <f t="shared" si="0"/>
        <v>100</v>
      </c>
    </row>
    <row r="43" spans="1:13" ht="21" customHeight="1">
      <c r="A43" s="50" t="s">
        <v>288</v>
      </c>
      <c r="B43" s="50" t="s">
        <v>289</v>
      </c>
      <c r="C43" s="50" t="s">
        <v>262</v>
      </c>
      <c r="D43" s="50" t="s">
        <v>260</v>
      </c>
      <c r="E43" s="50" t="s">
        <v>292</v>
      </c>
      <c r="F43" s="50" t="s">
        <v>257</v>
      </c>
      <c r="G43" s="50" t="s">
        <v>258</v>
      </c>
      <c r="H43" s="50" t="s">
        <v>291</v>
      </c>
      <c r="I43" s="53" t="s">
        <v>236</v>
      </c>
      <c r="J43" s="52">
        <f>J44</f>
        <v>2993.7</v>
      </c>
      <c r="K43" s="76">
        <f>K44</f>
        <v>2993.7</v>
      </c>
      <c r="L43" s="76">
        <f>L44</f>
        <v>2993.7</v>
      </c>
      <c r="M43" s="102">
        <f t="shared" si="0"/>
        <v>100</v>
      </c>
    </row>
    <row r="44" spans="1:13" ht="21.75" customHeight="1">
      <c r="A44" s="50" t="s">
        <v>288</v>
      </c>
      <c r="B44" s="50" t="s">
        <v>289</v>
      </c>
      <c r="C44" s="50" t="s">
        <v>262</v>
      </c>
      <c r="D44" s="50" t="s">
        <v>260</v>
      </c>
      <c r="E44" s="50" t="s">
        <v>292</v>
      </c>
      <c r="F44" s="50" t="s">
        <v>273</v>
      </c>
      <c r="G44" s="50" t="s">
        <v>258</v>
      </c>
      <c r="H44" s="50" t="s">
        <v>291</v>
      </c>
      <c r="I44" s="53" t="s">
        <v>234</v>
      </c>
      <c r="J44" s="52">
        <v>2993.7</v>
      </c>
      <c r="K44" s="76">
        <v>2993.7</v>
      </c>
      <c r="L44" s="76">
        <v>2993.7</v>
      </c>
      <c r="M44" s="102">
        <f t="shared" si="0"/>
        <v>100</v>
      </c>
    </row>
    <row r="45" spans="1:13" ht="33" customHeight="1">
      <c r="A45" s="50" t="s">
        <v>288</v>
      </c>
      <c r="B45" s="50" t="s">
        <v>289</v>
      </c>
      <c r="C45" s="50" t="s">
        <v>262</v>
      </c>
      <c r="D45" s="50" t="s">
        <v>260</v>
      </c>
      <c r="E45" s="50" t="s">
        <v>548</v>
      </c>
      <c r="F45" s="50" t="s">
        <v>257</v>
      </c>
      <c r="G45" s="50" t="s">
        <v>258</v>
      </c>
      <c r="H45" s="50" t="s">
        <v>291</v>
      </c>
      <c r="I45" s="29" t="s">
        <v>549</v>
      </c>
      <c r="J45" s="52">
        <f>J46</f>
        <v>7607.31</v>
      </c>
      <c r="K45" s="76">
        <f>K46</f>
        <v>7952.51</v>
      </c>
      <c r="L45" s="76">
        <f>L46</f>
        <v>7952.51</v>
      </c>
      <c r="M45" s="102">
        <f t="shared" si="0"/>
        <v>100</v>
      </c>
    </row>
    <row r="46" spans="1:13" ht="32.25" customHeight="1">
      <c r="A46" s="50" t="s">
        <v>288</v>
      </c>
      <c r="B46" s="50" t="s">
        <v>289</v>
      </c>
      <c r="C46" s="50" t="s">
        <v>262</v>
      </c>
      <c r="D46" s="50" t="s">
        <v>260</v>
      </c>
      <c r="E46" s="50" t="s">
        <v>548</v>
      </c>
      <c r="F46" s="50" t="s">
        <v>273</v>
      </c>
      <c r="G46" s="50" t="s">
        <v>258</v>
      </c>
      <c r="H46" s="50" t="s">
        <v>291</v>
      </c>
      <c r="I46" s="29" t="s">
        <v>550</v>
      </c>
      <c r="J46" s="52">
        <v>7607.31</v>
      </c>
      <c r="K46" s="76">
        <v>7952.51</v>
      </c>
      <c r="L46" s="76">
        <v>7952.51</v>
      </c>
      <c r="M46" s="102">
        <f t="shared" si="0"/>
        <v>100</v>
      </c>
    </row>
    <row r="47" spans="1:13" ht="33" customHeight="1">
      <c r="A47" s="50" t="s">
        <v>288</v>
      </c>
      <c r="B47" s="50" t="s">
        <v>289</v>
      </c>
      <c r="C47" s="50" t="s">
        <v>262</v>
      </c>
      <c r="D47" s="50" t="s">
        <v>262</v>
      </c>
      <c r="E47" s="50" t="s">
        <v>256</v>
      </c>
      <c r="F47" s="50" t="s">
        <v>257</v>
      </c>
      <c r="G47" s="50" t="s">
        <v>258</v>
      </c>
      <c r="H47" s="50" t="s">
        <v>291</v>
      </c>
      <c r="I47" s="29" t="s">
        <v>577</v>
      </c>
      <c r="J47" s="52">
        <f aca="true" t="shared" si="4" ref="J47:L48">J48</f>
        <v>0</v>
      </c>
      <c r="K47" s="76">
        <f t="shared" si="4"/>
        <v>12609.849999999999</v>
      </c>
      <c r="L47" s="76">
        <f t="shared" si="4"/>
        <v>12603.829999999998</v>
      </c>
      <c r="M47" s="102">
        <f t="shared" si="0"/>
        <v>99.95225954313493</v>
      </c>
    </row>
    <row r="48" spans="1:13" ht="11.25" customHeight="1">
      <c r="A48" s="50" t="s">
        <v>288</v>
      </c>
      <c r="B48" s="50" t="s">
        <v>289</v>
      </c>
      <c r="C48" s="50" t="s">
        <v>262</v>
      </c>
      <c r="D48" s="50" t="s">
        <v>262</v>
      </c>
      <c r="E48" s="50" t="s">
        <v>578</v>
      </c>
      <c r="F48" s="50" t="s">
        <v>257</v>
      </c>
      <c r="G48" s="50" t="s">
        <v>258</v>
      </c>
      <c r="H48" s="50" t="s">
        <v>291</v>
      </c>
      <c r="I48" s="53" t="s">
        <v>579</v>
      </c>
      <c r="J48" s="52">
        <f t="shared" si="4"/>
        <v>0</v>
      </c>
      <c r="K48" s="76">
        <f t="shared" si="4"/>
        <v>12609.849999999999</v>
      </c>
      <c r="L48" s="76">
        <f t="shared" si="4"/>
        <v>12603.829999999998</v>
      </c>
      <c r="M48" s="102">
        <f t="shared" si="0"/>
        <v>99.95225954313493</v>
      </c>
    </row>
    <row r="49" spans="1:13" ht="12.75" customHeight="1">
      <c r="A49" s="50" t="s">
        <v>288</v>
      </c>
      <c r="B49" s="50" t="s">
        <v>289</v>
      </c>
      <c r="C49" s="50" t="s">
        <v>262</v>
      </c>
      <c r="D49" s="50" t="s">
        <v>262</v>
      </c>
      <c r="E49" s="50" t="s">
        <v>578</v>
      </c>
      <c r="F49" s="50" t="s">
        <v>273</v>
      </c>
      <c r="G49" s="50" t="s">
        <v>258</v>
      </c>
      <c r="H49" s="50" t="s">
        <v>291</v>
      </c>
      <c r="I49" s="53" t="s">
        <v>580</v>
      </c>
      <c r="J49" s="52">
        <f>J56+J57</f>
        <v>0</v>
      </c>
      <c r="K49" s="76">
        <f>K50+K51+K52+K53+K54+K55+K56+K57+K58</f>
        <v>12609.849999999999</v>
      </c>
      <c r="L49" s="76">
        <f>L50+L51+L52+L53+L54+L55+L56+L57+L58</f>
        <v>12603.829999999998</v>
      </c>
      <c r="M49" s="102">
        <f t="shared" si="0"/>
        <v>99.95225954313493</v>
      </c>
    </row>
    <row r="50" spans="1:13" ht="86.25" customHeight="1">
      <c r="A50" s="50" t="s">
        <v>288</v>
      </c>
      <c r="B50" s="50" t="s">
        <v>289</v>
      </c>
      <c r="C50" s="50" t="s">
        <v>262</v>
      </c>
      <c r="D50" s="50" t="s">
        <v>262</v>
      </c>
      <c r="E50" s="50" t="s">
        <v>578</v>
      </c>
      <c r="F50" s="50" t="s">
        <v>273</v>
      </c>
      <c r="G50" s="50" t="s">
        <v>57</v>
      </c>
      <c r="H50" s="50" t="s">
        <v>291</v>
      </c>
      <c r="I50" s="53" t="s">
        <v>61</v>
      </c>
      <c r="J50" s="52">
        <f>J57+J58</f>
        <v>0</v>
      </c>
      <c r="K50" s="76">
        <v>550.84</v>
      </c>
      <c r="L50" s="76">
        <v>550.84</v>
      </c>
      <c r="M50" s="102">
        <f t="shared" si="0"/>
        <v>100</v>
      </c>
    </row>
    <row r="51" spans="1:13" ht="84.75" customHeight="1">
      <c r="A51" s="50" t="s">
        <v>288</v>
      </c>
      <c r="B51" s="50" t="s">
        <v>289</v>
      </c>
      <c r="C51" s="50" t="s">
        <v>262</v>
      </c>
      <c r="D51" s="50" t="s">
        <v>262</v>
      </c>
      <c r="E51" s="50" t="s">
        <v>578</v>
      </c>
      <c r="F51" s="50" t="s">
        <v>273</v>
      </c>
      <c r="G51" s="50" t="s">
        <v>114</v>
      </c>
      <c r="H51" s="50" t="s">
        <v>291</v>
      </c>
      <c r="I51" s="53" t="s">
        <v>115</v>
      </c>
      <c r="J51" s="52">
        <v>0</v>
      </c>
      <c r="K51" s="76">
        <v>27.43</v>
      </c>
      <c r="L51" s="76">
        <v>27.43</v>
      </c>
      <c r="M51" s="102">
        <f t="shared" si="0"/>
        <v>100</v>
      </c>
    </row>
    <row r="52" spans="1:13" ht="34.5" customHeight="1">
      <c r="A52" s="50" t="s">
        <v>288</v>
      </c>
      <c r="B52" s="50" t="s">
        <v>289</v>
      </c>
      <c r="C52" s="50" t="s">
        <v>262</v>
      </c>
      <c r="D52" s="50" t="s">
        <v>262</v>
      </c>
      <c r="E52" s="50" t="s">
        <v>578</v>
      </c>
      <c r="F52" s="50" t="s">
        <v>273</v>
      </c>
      <c r="G52" s="50" t="s">
        <v>593</v>
      </c>
      <c r="H52" s="50" t="s">
        <v>291</v>
      </c>
      <c r="I52" s="53" t="s">
        <v>594</v>
      </c>
      <c r="J52" s="52">
        <v>0</v>
      </c>
      <c r="K52" s="76">
        <v>20.76</v>
      </c>
      <c r="L52" s="76">
        <v>20.76</v>
      </c>
      <c r="M52" s="102">
        <f>L52/K52*100</f>
        <v>100</v>
      </c>
    </row>
    <row r="53" spans="1:13" ht="90.75" customHeight="1">
      <c r="A53" s="50" t="s">
        <v>288</v>
      </c>
      <c r="B53" s="50" t="s">
        <v>289</v>
      </c>
      <c r="C53" s="50" t="s">
        <v>262</v>
      </c>
      <c r="D53" s="50" t="s">
        <v>262</v>
      </c>
      <c r="E53" s="50" t="s">
        <v>578</v>
      </c>
      <c r="F53" s="50" t="s">
        <v>273</v>
      </c>
      <c r="G53" s="50" t="s">
        <v>620</v>
      </c>
      <c r="H53" s="50" t="s">
        <v>291</v>
      </c>
      <c r="I53" s="53" t="s">
        <v>621</v>
      </c>
      <c r="J53" s="52">
        <v>0</v>
      </c>
      <c r="K53" s="76">
        <v>11134.96</v>
      </c>
      <c r="L53" s="76">
        <v>11134.96</v>
      </c>
      <c r="M53" s="102">
        <f t="shared" si="0"/>
        <v>100</v>
      </c>
    </row>
    <row r="54" spans="1:13" ht="56.25">
      <c r="A54" s="50" t="s">
        <v>288</v>
      </c>
      <c r="B54" s="50" t="s">
        <v>289</v>
      </c>
      <c r="C54" s="50" t="s">
        <v>262</v>
      </c>
      <c r="D54" s="50" t="s">
        <v>262</v>
      </c>
      <c r="E54" s="50" t="s">
        <v>578</v>
      </c>
      <c r="F54" s="50" t="s">
        <v>273</v>
      </c>
      <c r="G54" s="50" t="s">
        <v>636</v>
      </c>
      <c r="H54" s="50" t="s">
        <v>291</v>
      </c>
      <c r="I54" s="53" t="s">
        <v>637</v>
      </c>
      <c r="J54" s="52">
        <v>0</v>
      </c>
      <c r="K54" s="76">
        <v>601.4</v>
      </c>
      <c r="L54" s="76">
        <v>595.38</v>
      </c>
      <c r="M54" s="102">
        <f t="shared" si="0"/>
        <v>98.99900232790156</v>
      </c>
    </row>
    <row r="55" spans="1:13" ht="35.25" customHeight="1">
      <c r="A55" s="50" t="s">
        <v>288</v>
      </c>
      <c r="B55" s="50" t="s">
        <v>289</v>
      </c>
      <c r="C55" s="50" t="s">
        <v>262</v>
      </c>
      <c r="D55" s="50" t="s">
        <v>262</v>
      </c>
      <c r="E55" s="50" t="s">
        <v>578</v>
      </c>
      <c r="F55" s="50" t="s">
        <v>273</v>
      </c>
      <c r="G55" s="50" t="s">
        <v>58</v>
      </c>
      <c r="H55" s="50" t="s">
        <v>291</v>
      </c>
      <c r="I55" s="53" t="s">
        <v>62</v>
      </c>
      <c r="J55" s="52">
        <v>0</v>
      </c>
      <c r="K55" s="76">
        <v>60.06</v>
      </c>
      <c r="L55" s="76">
        <v>60.06</v>
      </c>
      <c r="M55" s="102">
        <f t="shared" si="0"/>
        <v>100</v>
      </c>
    </row>
    <row r="56" spans="1:13" ht="120" customHeight="1">
      <c r="A56" s="50" t="s">
        <v>288</v>
      </c>
      <c r="B56" s="50" t="s">
        <v>289</v>
      </c>
      <c r="C56" s="50" t="s">
        <v>262</v>
      </c>
      <c r="D56" s="50" t="s">
        <v>262</v>
      </c>
      <c r="E56" s="50" t="s">
        <v>578</v>
      </c>
      <c r="F56" s="50" t="s">
        <v>273</v>
      </c>
      <c r="G56" s="50" t="s">
        <v>581</v>
      </c>
      <c r="H56" s="50" t="s">
        <v>291</v>
      </c>
      <c r="I56" s="53" t="s">
        <v>622</v>
      </c>
      <c r="J56" s="52">
        <v>0</v>
      </c>
      <c r="K56" s="76">
        <v>23.4</v>
      </c>
      <c r="L56" s="76">
        <v>23.4</v>
      </c>
      <c r="M56" s="102">
        <f t="shared" si="0"/>
        <v>100</v>
      </c>
    </row>
    <row r="57" spans="1:13" ht="98.25" customHeight="1">
      <c r="A57" s="50" t="s">
        <v>288</v>
      </c>
      <c r="B57" s="50" t="s">
        <v>289</v>
      </c>
      <c r="C57" s="50" t="s">
        <v>262</v>
      </c>
      <c r="D57" s="50" t="s">
        <v>262</v>
      </c>
      <c r="E57" s="50" t="s">
        <v>578</v>
      </c>
      <c r="F57" s="50" t="s">
        <v>273</v>
      </c>
      <c r="G57" s="50" t="s">
        <v>582</v>
      </c>
      <c r="H57" s="50" t="s">
        <v>291</v>
      </c>
      <c r="I57" s="29" t="s">
        <v>59</v>
      </c>
      <c r="J57" s="52">
        <v>0</v>
      </c>
      <c r="K57" s="76">
        <v>155</v>
      </c>
      <c r="L57" s="76">
        <v>155</v>
      </c>
      <c r="M57" s="102">
        <v>0</v>
      </c>
    </row>
    <row r="58" spans="1:13" ht="54.75" customHeight="1">
      <c r="A58" s="50" t="s">
        <v>288</v>
      </c>
      <c r="B58" s="50" t="s">
        <v>289</v>
      </c>
      <c r="C58" s="50" t="s">
        <v>262</v>
      </c>
      <c r="D58" s="50" t="s">
        <v>262</v>
      </c>
      <c r="E58" s="50" t="s">
        <v>578</v>
      </c>
      <c r="F58" s="50" t="s">
        <v>273</v>
      </c>
      <c r="G58" s="50" t="s">
        <v>638</v>
      </c>
      <c r="H58" s="50" t="s">
        <v>291</v>
      </c>
      <c r="I58" s="29" t="s">
        <v>2</v>
      </c>
      <c r="J58" s="52">
        <v>0</v>
      </c>
      <c r="K58" s="76">
        <v>36</v>
      </c>
      <c r="L58" s="76">
        <v>36</v>
      </c>
      <c r="M58" s="102">
        <v>0</v>
      </c>
    </row>
    <row r="59" spans="1:13" ht="20.25" customHeight="1">
      <c r="A59" s="50" t="s">
        <v>288</v>
      </c>
      <c r="B59" s="50" t="s">
        <v>289</v>
      </c>
      <c r="C59" s="50" t="s">
        <v>262</v>
      </c>
      <c r="D59" s="50" t="s">
        <v>269</v>
      </c>
      <c r="E59" s="50" t="s">
        <v>256</v>
      </c>
      <c r="F59" s="50" t="s">
        <v>257</v>
      </c>
      <c r="G59" s="50" t="s">
        <v>258</v>
      </c>
      <c r="H59" s="50" t="s">
        <v>291</v>
      </c>
      <c r="I59" s="53" t="s">
        <v>85</v>
      </c>
      <c r="J59" s="52">
        <f aca="true" t="shared" si="5" ref="J59:L61">J60</f>
        <v>23.5</v>
      </c>
      <c r="K59" s="76">
        <f t="shared" si="5"/>
        <v>23.27</v>
      </c>
      <c r="L59" s="76">
        <f t="shared" si="5"/>
        <v>23.27</v>
      </c>
      <c r="M59" s="102">
        <f t="shared" si="0"/>
        <v>100</v>
      </c>
    </row>
    <row r="60" spans="1:13" ht="22.5" customHeight="1">
      <c r="A60" s="50" t="s">
        <v>288</v>
      </c>
      <c r="B60" s="50" t="s">
        <v>289</v>
      </c>
      <c r="C60" s="50" t="s">
        <v>262</v>
      </c>
      <c r="D60" s="50" t="s">
        <v>269</v>
      </c>
      <c r="E60" s="50" t="s">
        <v>542</v>
      </c>
      <c r="F60" s="50" t="s">
        <v>257</v>
      </c>
      <c r="G60" s="50" t="s">
        <v>258</v>
      </c>
      <c r="H60" s="50" t="s">
        <v>291</v>
      </c>
      <c r="I60" s="151" t="s">
        <v>83</v>
      </c>
      <c r="J60" s="52">
        <f t="shared" si="5"/>
        <v>23.5</v>
      </c>
      <c r="K60" s="76">
        <f t="shared" si="5"/>
        <v>23.27</v>
      </c>
      <c r="L60" s="76">
        <f t="shared" si="5"/>
        <v>23.27</v>
      </c>
      <c r="M60" s="102">
        <f t="shared" si="0"/>
        <v>100</v>
      </c>
    </row>
    <row r="61" spans="1:13" ht="31.5" customHeight="1">
      <c r="A61" s="50" t="s">
        <v>288</v>
      </c>
      <c r="B61" s="50" t="s">
        <v>289</v>
      </c>
      <c r="C61" s="50" t="s">
        <v>262</v>
      </c>
      <c r="D61" s="50" t="s">
        <v>269</v>
      </c>
      <c r="E61" s="50" t="s">
        <v>542</v>
      </c>
      <c r="F61" s="50" t="s">
        <v>273</v>
      </c>
      <c r="G61" s="50" t="s">
        <v>258</v>
      </c>
      <c r="H61" s="50" t="s">
        <v>291</v>
      </c>
      <c r="I61" s="106" t="s">
        <v>84</v>
      </c>
      <c r="J61" s="52">
        <f t="shared" si="5"/>
        <v>23.5</v>
      </c>
      <c r="K61" s="76">
        <f t="shared" si="5"/>
        <v>23.27</v>
      </c>
      <c r="L61" s="76">
        <f t="shared" si="5"/>
        <v>23.27</v>
      </c>
      <c r="M61" s="102">
        <f t="shared" si="0"/>
        <v>100</v>
      </c>
    </row>
    <row r="62" spans="1:13" ht="44.25" customHeight="1">
      <c r="A62" s="50" t="s">
        <v>288</v>
      </c>
      <c r="B62" s="50" t="s">
        <v>289</v>
      </c>
      <c r="C62" s="50" t="s">
        <v>262</v>
      </c>
      <c r="D62" s="50" t="s">
        <v>269</v>
      </c>
      <c r="E62" s="50" t="s">
        <v>542</v>
      </c>
      <c r="F62" s="50" t="s">
        <v>273</v>
      </c>
      <c r="G62" s="50" t="s">
        <v>543</v>
      </c>
      <c r="H62" s="50" t="s">
        <v>291</v>
      </c>
      <c r="I62" s="106" t="s">
        <v>544</v>
      </c>
      <c r="J62" s="52">
        <v>23.5</v>
      </c>
      <c r="K62" s="76">
        <v>23.27</v>
      </c>
      <c r="L62" s="76">
        <v>23.27</v>
      </c>
      <c r="M62" s="102">
        <f t="shared" si="0"/>
        <v>100</v>
      </c>
    </row>
    <row r="63" spans="1:13" ht="13.5" customHeight="1">
      <c r="A63" s="50" t="s">
        <v>288</v>
      </c>
      <c r="B63" s="50" t="s">
        <v>289</v>
      </c>
      <c r="C63" s="50" t="s">
        <v>262</v>
      </c>
      <c r="D63" s="50" t="s">
        <v>583</v>
      </c>
      <c r="E63" s="50" t="s">
        <v>256</v>
      </c>
      <c r="F63" s="50" t="s">
        <v>257</v>
      </c>
      <c r="G63" s="50" t="s">
        <v>258</v>
      </c>
      <c r="H63" s="50" t="s">
        <v>291</v>
      </c>
      <c r="I63" s="58" t="s">
        <v>584</v>
      </c>
      <c r="J63" s="52">
        <f aca="true" t="shared" si="6" ref="J63:L67">J64</f>
        <v>0</v>
      </c>
      <c r="K63" s="76">
        <f t="shared" si="6"/>
        <v>55.86</v>
      </c>
      <c r="L63" s="76">
        <f t="shared" si="6"/>
        <v>55.85</v>
      </c>
      <c r="M63" s="102">
        <f t="shared" si="0"/>
        <v>99.98209810239885</v>
      </c>
    </row>
    <row r="64" spans="1:13" ht="11.25" customHeight="1">
      <c r="A64" s="50" t="s">
        <v>288</v>
      </c>
      <c r="B64" s="50" t="s">
        <v>289</v>
      </c>
      <c r="C64" s="50" t="s">
        <v>262</v>
      </c>
      <c r="D64" s="50" t="s">
        <v>583</v>
      </c>
      <c r="E64" s="50" t="s">
        <v>578</v>
      </c>
      <c r="F64" s="50" t="s">
        <v>257</v>
      </c>
      <c r="G64" s="50" t="s">
        <v>258</v>
      </c>
      <c r="H64" s="50" t="s">
        <v>291</v>
      </c>
      <c r="I64" s="29" t="s">
        <v>585</v>
      </c>
      <c r="J64" s="52">
        <f t="shared" si="6"/>
        <v>0</v>
      </c>
      <c r="K64" s="76">
        <f t="shared" si="6"/>
        <v>55.86</v>
      </c>
      <c r="L64" s="76">
        <f t="shared" si="6"/>
        <v>55.85</v>
      </c>
      <c r="M64" s="102">
        <f t="shared" si="0"/>
        <v>99.98209810239885</v>
      </c>
    </row>
    <row r="65" spans="1:13" ht="20.25" customHeight="1">
      <c r="A65" s="50" t="s">
        <v>288</v>
      </c>
      <c r="B65" s="50" t="s">
        <v>289</v>
      </c>
      <c r="C65" s="50" t="s">
        <v>262</v>
      </c>
      <c r="D65" s="50" t="s">
        <v>583</v>
      </c>
      <c r="E65" s="50" t="s">
        <v>578</v>
      </c>
      <c r="F65" s="50" t="s">
        <v>273</v>
      </c>
      <c r="G65" s="50" t="s">
        <v>258</v>
      </c>
      <c r="H65" s="50" t="s">
        <v>291</v>
      </c>
      <c r="I65" s="29" t="s">
        <v>586</v>
      </c>
      <c r="J65" s="52">
        <f t="shared" si="6"/>
        <v>0</v>
      </c>
      <c r="K65" s="76">
        <f t="shared" si="6"/>
        <v>55.86</v>
      </c>
      <c r="L65" s="76">
        <f t="shared" si="6"/>
        <v>55.85</v>
      </c>
      <c r="M65" s="102">
        <f t="shared" si="0"/>
        <v>99.98209810239885</v>
      </c>
    </row>
    <row r="66" spans="1:13" ht="13.5" customHeight="1">
      <c r="A66" s="50" t="s">
        <v>288</v>
      </c>
      <c r="B66" s="50" t="s">
        <v>289</v>
      </c>
      <c r="C66" s="50" t="s">
        <v>262</v>
      </c>
      <c r="D66" s="50" t="s">
        <v>583</v>
      </c>
      <c r="E66" s="50" t="s">
        <v>578</v>
      </c>
      <c r="F66" s="50" t="s">
        <v>273</v>
      </c>
      <c r="G66" s="50" t="s">
        <v>587</v>
      </c>
      <c r="H66" s="50" t="s">
        <v>291</v>
      </c>
      <c r="I66" s="106" t="s">
        <v>588</v>
      </c>
      <c r="J66" s="52">
        <v>0</v>
      </c>
      <c r="K66" s="76">
        <v>55.86</v>
      </c>
      <c r="L66" s="76">
        <v>55.85</v>
      </c>
      <c r="M66" s="102">
        <f t="shared" si="0"/>
        <v>99.98209810239885</v>
      </c>
    </row>
    <row r="67" spans="1:13" ht="32.25" customHeight="1">
      <c r="A67" s="50" t="s">
        <v>288</v>
      </c>
      <c r="B67" s="50" t="s">
        <v>289</v>
      </c>
      <c r="C67" s="50" t="s">
        <v>8</v>
      </c>
      <c r="D67" s="50" t="s">
        <v>257</v>
      </c>
      <c r="E67" s="50" t="s">
        <v>256</v>
      </c>
      <c r="F67" s="50" t="s">
        <v>257</v>
      </c>
      <c r="G67" s="50" t="s">
        <v>258</v>
      </c>
      <c r="H67" s="50" t="s">
        <v>291</v>
      </c>
      <c r="I67" s="106" t="s">
        <v>86</v>
      </c>
      <c r="J67" s="52">
        <f t="shared" si="6"/>
        <v>0</v>
      </c>
      <c r="K67" s="76">
        <f>K68</f>
        <v>-0.84</v>
      </c>
      <c r="L67" s="76">
        <f>L68</f>
        <v>-0.84</v>
      </c>
      <c r="M67" s="102">
        <f t="shared" si="0"/>
        <v>100</v>
      </c>
    </row>
    <row r="68" spans="1:13" ht="45">
      <c r="A68" s="50" t="s">
        <v>288</v>
      </c>
      <c r="B68" s="50" t="s">
        <v>289</v>
      </c>
      <c r="C68" s="50" t="s">
        <v>8</v>
      </c>
      <c r="D68" s="50" t="s">
        <v>266</v>
      </c>
      <c r="E68" s="50" t="s">
        <v>256</v>
      </c>
      <c r="F68" s="50" t="s">
        <v>273</v>
      </c>
      <c r="G68" s="50" t="s">
        <v>258</v>
      </c>
      <c r="H68" s="50" t="s">
        <v>291</v>
      </c>
      <c r="I68" s="106" t="s">
        <v>7</v>
      </c>
      <c r="J68" s="52">
        <v>0</v>
      </c>
      <c r="K68" s="76">
        <v>-0.84</v>
      </c>
      <c r="L68" s="76">
        <v>-0.84</v>
      </c>
      <c r="M68" s="102">
        <f t="shared" si="0"/>
        <v>100</v>
      </c>
    </row>
    <row r="69" spans="1:13" ht="11.25" customHeight="1">
      <c r="A69" s="59"/>
      <c r="B69" s="60"/>
      <c r="C69" s="60"/>
      <c r="D69" s="60"/>
      <c r="E69" s="60"/>
      <c r="F69" s="60"/>
      <c r="G69" s="60"/>
      <c r="H69" s="60"/>
      <c r="I69" s="51" t="s">
        <v>293</v>
      </c>
      <c r="J69" s="52">
        <f>J5+J40</f>
        <v>21873.010000000002</v>
      </c>
      <c r="K69" s="76">
        <f>K5+K40</f>
        <v>34882.85</v>
      </c>
      <c r="L69" s="76">
        <f>L5+L40</f>
        <v>34540.619999999995</v>
      </c>
      <c r="M69" s="102">
        <f t="shared" si="0"/>
        <v>99.01891617227376</v>
      </c>
    </row>
    <row r="70" spans="11:12" ht="12.75">
      <c r="K70" s="2"/>
      <c r="L70" s="2"/>
    </row>
    <row r="71" spans="11:12" ht="12.75">
      <c r="K71" s="94"/>
      <c r="L71" s="94"/>
    </row>
  </sheetData>
  <sheetProtection/>
  <mergeCells count="6">
    <mergeCell ref="L2:L4"/>
    <mergeCell ref="M2:M4"/>
    <mergeCell ref="A2:H3"/>
    <mergeCell ref="I2:I4"/>
    <mergeCell ref="J2:J4"/>
    <mergeCell ref="K2:K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6">
      <selection activeCell="A1" sqref="A1:G30"/>
    </sheetView>
  </sheetViews>
  <sheetFormatPr defaultColWidth="9.00390625" defaultRowHeight="12.75"/>
  <cols>
    <col min="1" max="1" width="5.375" style="0" customWidth="1"/>
    <col min="2" max="2" width="34.875" style="0" customWidth="1"/>
    <col min="3" max="3" width="7.875" style="0" customWidth="1"/>
    <col min="4" max="4" width="8.375" style="0" customWidth="1"/>
    <col min="5" max="5" width="8.625" style="0" customWidth="1"/>
    <col min="7" max="7" width="7.00390625" style="0" customWidth="1"/>
  </cols>
  <sheetData>
    <row r="1" spans="1:6" ht="45">
      <c r="A1" s="26"/>
      <c r="B1" s="63" t="s">
        <v>475</v>
      </c>
      <c r="C1" s="64"/>
      <c r="D1" s="64"/>
      <c r="E1" s="2"/>
      <c r="F1" s="2"/>
    </row>
    <row r="2" spans="1:6" ht="12.75">
      <c r="A2" s="26"/>
      <c r="B2" s="26"/>
      <c r="C2" s="26"/>
      <c r="D2" s="26"/>
      <c r="F2" s="26" t="s">
        <v>132</v>
      </c>
    </row>
    <row r="3" spans="1:7" ht="12.75">
      <c r="A3" s="65" t="s">
        <v>185</v>
      </c>
      <c r="B3" s="145" t="s">
        <v>207</v>
      </c>
      <c r="C3" s="65" t="s">
        <v>296</v>
      </c>
      <c r="D3" s="195" t="s">
        <v>615</v>
      </c>
      <c r="E3" s="194" t="s">
        <v>192</v>
      </c>
      <c r="F3" s="184" t="s">
        <v>190</v>
      </c>
      <c r="G3" s="184" t="s">
        <v>172</v>
      </c>
    </row>
    <row r="4" spans="1:7" ht="12.75">
      <c r="A4" s="66" t="s">
        <v>208</v>
      </c>
      <c r="B4" s="146" t="s">
        <v>302</v>
      </c>
      <c r="C4" s="66" t="s">
        <v>135</v>
      </c>
      <c r="D4" s="196"/>
      <c r="E4" s="194"/>
      <c r="F4" s="184"/>
      <c r="G4" s="185"/>
    </row>
    <row r="5" spans="1:7" ht="12.75">
      <c r="A5" s="67"/>
      <c r="B5" s="67"/>
      <c r="C5" s="67"/>
      <c r="D5" s="197"/>
      <c r="E5" s="194"/>
      <c r="F5" s="184"/>
      <c r="G5" s="185"/>
    </row>
    <row r="6" spans="1:7" ht="12.75">
      <c r="A6" s="44">
        <v>1</v>
      </c>
      <c r="B6" s="147" t="s">
        <v>210</v>
      </c>
      <c r="C6" s="34" t="s">
        <v>211</v>
      </c>
      <c r="D6" s="70">
        <f>D7+D8+D9+D10+D11</f>
        <v>5251.59</v>
      </c>
      <c r="E6" s="73">
        <f>E7+E8+E9+E10+E11</f>
        <v>6677.83</v>
      </c>
      <c r="F6" s="73">
        <f>F7+F8+F9+F10+F11</f>
        <v>6467.160000000001</v>
      </c>
      <c r="G6" s="102">
        <f aca="true" t="shared" si="0" ref="G6:G30">F6/E6*100</f>
        <v>96.84523265791434</v>
      </c>
    </row>
    <row r="7" spans="1:7" ht="36">
      <c r="A7" s="33">
        <v>2</v>
      </c>
      <c r="B7" s="147" t="s">
        <v>400</v>
      </c>
      <c r="C7" s="34" t="s">
        <v>382</v>
      </c>
      <c r="D7" s="70">
        <v>657.32</v>
      </c>
      <c r="E7" s="73">
        <v>657.32</v>
      </c>
      <c r="F7" s="73">
        <v>648.04</v>
      </c>
      <c r="G7" s="102">
        <f t="shared" si="0"/>
        <v>98.58820665733583</v>
      </c>
    </row>
    <row r="8" spans="1:7" ht="48">
      <c r="A8" s="33">
        <v>3</v>
      </c>
      <c r="B8" s="147" t="s">
        <v>401</v>
      </c>
      <c r="C8" s="34" t="s">
        <v>384</v>
      </c>
      <c r="D8" s="70">
        <v>547.78</v>
      </c>
      <c r="E8" s="73">
        <v>542.48</v>
      </c>
      <c r="F8" s="73">
        <v>531.63</v>
      </c>
      <c r="G8" s="102">
        <f t="shared" si="0"/>
        <v>97.99992626456275</v>
      </c>
    </row>
    <row r="9" spans="1:7" ht="36.75" customHeight="1">
      <c r="A9" s="33">
        <v>4</v>
      </c>
      <c r="B9" s="147" t="s">
        <v>387</v>
      </c>
      <c r="C9" s="34" t="s">
        <v>388</v>
      </c>
      <c r="D9" s="70">
        <v>3932.99</v>
      </c>
      <c r="E9" s="73">
        <v>5284.74</v>
      </c>
      <c r="F9" s="73">
        <v>5104.27</v>
      </c>
      <c r="G9" s="102">
        <f t="shared" si="0"/>
        <v>96.58507324863666</v>
      </c>
    </row>
    <row r="10" spans="1:7" ht="12.75">
      <c r="A10" s="33">
        <v>5</v>
      </c>
      <c r="B10" s="147" t="s">
        <v>303</v>
      </c>
      <c r="C10" s="34" t="s">
        <v>406</v>
      </c>
      <c r="D10" s="70">
        <v>40</v>
      </c>
      <c r="E10" s="73">
        <v>95.86</v>
      </c>
      <c r="F10" s="73">
        <v>95.85</v>
      </c>
      <c r="G10" s="102">
        <f t="shared" si="0"/>
        <v>99.98956812017525</v>
      </c>
    </row>
    <row r="11" spans="1:7" ht="12.75">
      <c r="A11" s="33">
        <v>6</v>
      </c>
      <c r="B11" s="144" t="s">
        <v>295</v>
      </c>
      <c r="C11" s="35" t="s">
        <v>392</v>
      </c>
      <c r="D11" s="70">
        <v>73.5</v>
      </c>
      <c r="E11" s="73">
        <v>97.43</v>
      </c>
      <c r="F11" s="73">
        <v>87.37</v>
      </c>
      <c r="G11" s="102">
        <f t="shared" si="0"/>
        <v>89.6746382017859</v>
      </c>
    </row>
    <row r="12" spans="1:7" ht="24">
      <c r="A12" s="33">
        <v>7</v>
      </c>
      <c r="B12" s="144" t="s">
        <v>332</v>
      </c>
      <c r="C12" s="35" t="s">
        <v>398</v>
      </c>
      <c r="D12" s="70">
        <f>D13</f>
        <v>140.1</v>
      </c>
      <c r="E12" s="73">
        <f>E13</f>
        <v>130.04</v>
      </c>
      <c r="F12" s="73">
        <f>F13</f>
        <v>130.04</v>
      </c>
      <c r="G12" s="102">
        <f t="shared" si="0"/>
        <v>100</v>
      </c>
    </row>
    <row r="13" spans="1:7" ht="12.75">
      <c r="A13" s="33">
        <v>8</v>
      </c>
      <c r="B13" s="144" t="s">
        <v>407</v>
      </c>
      <c r="C13" s="35" t="s">
        <v>402</v>
      </c>
      <c r="D13" s="70">
        <v>140.1</v>
      </c>
      <c r="E13" s="73">
        <v>130.04</v>
      </c>
      <c r="F13" s="73">
        <v>130.04</v>
      </c>
      <c r="G13" s="102">
        <f t="shared" si="0"/>
        <v>100</v>
      </c>
    </row>
    <row r="14" spans="1:7" ht="12.75">
      <c r="A14" s="33">
        <v>9</v>
      </c>
      <c r="B14" s="144" t="s">
        <v>330</v>
      </c>
      <c r="C14" s="35" t="s">
        <v>403</v>
      </c>
      <c r="D14" s="70">
        <f>D15+D16</f>
        <v>1377.12</v>
      </c>
      <c r="E14" s="73">
        <f>E15+E16</f>
        <v>1989.26</v>
      </c>
      <c r="F14" s="73">
        <f>F15+F16</f>
        <v>1359.47</v>
      </c>
      <c r="G14" s="102">
        <f t="shared" si="0"/>
        <v>68.3404884228306</v>
      </c>
    </row>
    <row r="15" spans="1:7" ht="12.75">
      <c r="A15" s="33">
        <v>10</v>
      </c>
      <c r="B15" s="144" t="s">
        <v>408</v>
      </c>
      <c r="C15" s="35" t="s">
        <v>404</v>
      </c>
      <c r="D15" s="70">
        <v>200</v>
      </c>
      <c r="E15" s="73">
        <v>200</v>
      </c>
      <c r="F15" s="73">
        <v>110.82</v>
      </c>
      <c r="G15" s="102">
        <f t="shared" si="0"/>
        <v>55.40999999999999</v>
      </c>
    </row>
    <row r="16" spans="1:7" ht="12.75">
      <c r="A16" s="33">
        <v>11</v>
      </c>
      <c r="B16" s="144" t="s">
        <v>469</v>
      </c>
      <c r="C16" s="35" t="s">
        <v>405</v>
      </c>
      <c r="D16" s="70">
        <v>1177.12</v>
      </c>
      <c r="E16" s="73">
        <v>1789.26</v>
      </c>
      <c r="F16" s="73">
        <v>1248.65</v>
      </c>
      <c r="G16" s="102">
        <f t="shared" si="0"/>
        <v>69.7858332494998</v>
      </c>
    </row>
    <row r="17" spans="1:7" ht="12.75">
      <c r="A17" s="33">
        <v>12</v>
      </c>
      <c r="B17" s="144" t="s">
        <v>213</v>
      </c>
      <c r="C17" s="35" t="s">
        <v>214</v>
      </c>
      <c r="D17" s="70">
        <f>D18+D19</f>
        <v>3968.6</v>
      </c>
      <c r="E17" s="73">
        <f>E18+E19</f>
        <v>15948.390000000001</v>
      </c>
      <c r="F17" s="73">
        <f>F18+F19</f>
        <v>15759.460000000001</v>
      </c>
      <c r="G17" s="102">
        <f t="shared" si="0"/>
        <v>98.81536631597297</v>
      </c>
    </row>
    <row r="18" spans="1:7" ht="12.75">
      <c r="A18" s="33">
        <v>13</v>
      </c>
      <c r="B18" s="144" t="s">
        <v>215</v>
      </c>
      <c r="C18" s="35" t="s">
        <v>216</v>
      </c>
      <c r="D18" s="71">
        <v>78.7</v>
      </c>
      <c r="E18" s="74">
        <v>78.7</v>
      </c>
      <c r="F18" s="74">
        <v>78.7</v>
      </c>
      <c r="G18" s="102">
        <f t="shared" si="0"/>
        <v>100</v>
      </c>
    </row>
    <row r="19" spans="1:7" ht="12.75">
      <c r="A19" s="33">
        <v>14</v>
      </c>
      <c r="B19" s="144" t="s">
        <v>217</v>
      </c>
      <c r="C19" s="35" t="s">
        <v>218</v>
      </c>
      <c r="D19" s="72">
        <v>3889.9</v>
      </c>
      <c r="E19" s="75">
        <v>15869.69</v>
      </c>
      <c r="F19" s="75">
        <v>15680.76</v>
      </c>
      <c r="G19" s="102">
        <f t="shared" si="0"/>
        <v>98.80949155276505</v>
      </c>
    </row>
    <row r="20" spans="1:7" ht="12.75">
      <c r="A20" s="33">
        <v>15</v>
      </c>
      <c r="B20" s="144" t="s">
        <v>300</v>
      </c>
      <c r="C20" s="35" t="s">
        <v>219</v>
      </c>
      <c r="D20" s="70">
        <f>D21</f>
        <v>11072.91</v>
      </c>
      <c r="E20" s="73">
        <f>E21</f>
        <v>11356.78</v>
      </c>
      <c r="F20" s="73">
        <f>F21</f>
        <v>11356.78</v>
      </c>
      <c r="G20" s="102">
        <f t="shared" si="0"/>
        <v>100</v>
      </c>
    </row>
    <row r="21" spans="1:7" ht="12.75">
      <c r="A21" s="33">
        <v>16</v>
      </c>
      <c r="B21" s="148" t="s">
        <v>220</v>
      </c>
      <c r="C21" s="35" t="s">
        <v>221</v>
      </c>
      <c r="D21" s="70">
        <f>D23+D22</f>
        <v>11072.91</v>
      </c>
      <c r="E21" s="73">
        <f>E23+E22</f>
        <v>11356.78</v>
      </c>
      <c r="F21" s="73">
        <f>F23+F22</f>
        <v>11356.78</v>
      </c>
      <c r="G21" s="102">
        <f t="shared" si="0"/>
        <v>100</v>
      </c>
    </row>
    <row r="22" spans="1:7" ht="12.75">
      <c r="A22" s="33">
        <v>17</v>
      </c>
      <c r="B22" s="144" t="s">
        <v>574</v>
      </c>
      <c r="C22" s="35" t="s">
        <v>221</v>
      </c>
      <c r="D22" s="70">
        <v>6175.02</v>
      </c>
      <c r="E22" s="73">
        <v>6155.77</v>
      </c>
      <c r="F22" s="73">
        <v>6155.77</v>
      </c>
      <c r="G22" s="102">
        <f t="shared" si="0"/>
        <v>100</v>
      </c>
    </row>
    <row r="23" spans="1:7" ht="12.75">
      <c r="A23" s="33">
        <v>18</v>
      </c>
      <c r="B23" s="147" t="s">
        <v>222</v>
      </c>
      <c r="C23" s="35" t="s">
        <v>221</v>
      </c>
      <c r="D23" s="70">
        <v>4897.89</v>
      </c>
      <c r="E23" s="73">
        <v>5201.01</v>
      </c>
      <c r="F23" s="73">
        <v>5201.01</v>
      </c>
      <c r="G23" s="102">
        <f t="shared" si="0"/>
        <v>100</v>
      </c>
    </row>
    <row r="24" spans="1:7" ht="12.75">
      <c r="A24" s="33">
        <v>19</v>
      </c>
      <c r="B24" s="147" t="s">
        <v>642</v>
      </c>
      <c r="C24" s="35" t="s">
        <v>640</v>
      </c>
      <c r="D24" s="70">
        <f>D25</f>
        <v>0</v>
      </c>
      <c r="E24" s="73">
        <f>E25</f>
        <v>40.32</v>
      </c>
      <c r="F24" s="73">
        <f>F25</f>
        <v>40.32</v>
      </c>
      <c r="G24" s="102">
        <f t="shared" si="0"/>
        <v>100</v>
      </c>
    </row>
    <row r="25" spans="1:7" ht="12.75">
      <c r="A25" s="33">
        <v>20</v>
      </c>
      <c r="B25" s="147" t="s">
        <v>641</v>
      </c>
      <c r="C25" s="35" t="s">
        <v>639</v>
      </c>
      <c r="D25" s="70">
        <v>0</v>
      </c>
      <c r="E25" s="73">
        <v>40.32</v>
      </c>
      <c r="F25" s="73">
        <v>40.32</v>
      </c>
      <c r="G25" s="102">
        <f t="shared" si="0"/>
        <v>100</v>
      </c>
    </row>
    <row r="26" spans="1:7" ht="12.75">
      <c r="A26" s="33">
        <v>21</v>
      </c>
      <c r="B26" s="147" t="s">
        <v>223</v>
      </c>
      <c r="C26" s="35">
        <v>1000</v>
      </c>
      <c r="D26" s="70">
        <f>D27</f>
        <v>62.69</v>
      </c>
      <c r="E26" s="73">
        <f>E27</f>
        <v>48.08</v>
      </c>
      <c r="F26" s="73">
        <f>F27</f>
        <v>43.77</v>
      </c>
      <c r="G26" s="102">
        <f t="shared" si="0"/>
        <v>91.03577371048253</v>
      </c>
    </row>
    <row r="27" spans="1:7" ht="12.75">
      <c r="A27" s="33">
        <v>22</v>
      </c>
      <c r="B27" s="144" t="s">
        <v>224</v>
      </c>
      <c r="C27" s="35">
        <v>1001</v>
      </c>
      <c r="D27" s="70">
        <v>62.69</v>
      </c>
      <c r="E27" s="73">
        <v>48.08</v>
      </c>
      <c r="F27" s="73">
        <v>43.77</v>
      </c>
      <c r="G27" s="102">
        <f t="shared" si="0"/>
        <v>91.03577371048253</v>
      </c>
    </row>
    <row r="28" spans="1:7" ht="22.5">
      <c r="A28" s="33">
        <v>23</v>
      </c>
      <c r="B28" s="141" t="s">
        <v>127</v>
      </c>
      <c r="C28" s="35" t="s">
        <v>126</v>
      </c>
      <c r="D28" s="70">
        <f>D29</f>
        <v>0</v>
      </c>
      <c r="E28" s="73">
        <f>E29</f>
        <v>9.17</v>
      </c>
      <c r="F28" s="73">
        <f>F29</f>
        <v>9.17</v>
      </c>
      <c r="G28" s="102">
        <f>F28/E28*100</f>
        <v>100</v>
      </c>
    </row>
    <row r="29" spans="1:7" ht="33.75">
      <c r="A29" s="33">
        <v>24</v>
      </c>
      <c r="B29" s="141" t="s">
        <v>36</v>
      </c>
      <c r="C29" s="35" t="s">
        <v>119</v>
      </c>
      <c r="D29" s="111">
        <v>0</v>
      </c>
      <c r="E29" s="73">
        <v>9.17</v>
      </c>
      <c r="F29" s="73">
        <v>9.17</v>
      </c>
      <c r="G29" s="102">
        <f>F29/E29*100</f>
        <v>100</v>
      </c>
    </row>
    <row r="30" spans="1:7" ht="12.75">
      <c r="A30" s="33"/>
      <c r="B30" s="144" t="s">
        <v>225</v>
      </c>
      <c r="C30" s="68"/>
      <c r="D30" s="69">
        <f>D6+D12+D14+D17+D20+D26</f>
        <v>21873.01</v>
      </c>
      <c r="E30" s="73">
        <f>E6+E12+E14+E17+E20+E28+E26+E24</f>
        <v>36199.87</v>
      </c>
      <c r="F30" s="73">
        <f>F6+F12+F14+F17+F20+F28+F26+F24</f>
        <v>35166.17</v>
      </c>
      <c r="G30" s="102">
        <f t="shared" si="0"/>
        <v>97.14446488343742</v>
      </c>
    </row>
    <row r="31" ht="12.75">
      <c r="F31" s="2"/>
    </row>
    <row r="32" ht="12.75">
      <c r="F32" s="152"/>
    </row>
  </sheetData>
  <sheetProtection/>
  <mergeCells count="4">
    <mergeCell ref="D3:D5"/>
    <mergeCell ref="E3:E5"/>
    <mergeCell ref="F3:F5"/>
    <mergeCell ref="G3:G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8"/>
  <sheetViews>
    <sheetView zoomScalePageLayoutView="0" workbookViewId="0" topLeftCell="A234">
      <selection activeCell="A1" sqref="A1:I246"/>
    </sheetView>
  </sheetViews>
  <sheetFormatPr defaultColWidth="9.00390625" defaultRowHeight="12.75"/>
  <cols>
    <col min="1" max="1" width="61.125" style="0" customWidth="1"/>
    <col min="2" max="2" width="5.625" style="0" customWidth="1"/>
    <col min="3" max="3" width="6.875" style="0" customWidth="1"/>
    <col min="4" max="4" width="7.375" style="0" customWidth="1"/>
    <col min="5" max="5" width="5.125" style="0" customWidth="1"/>
    <col min="6" max="6" width="8.25390625" style="0" customWidth="1"/>
    <col min="7" max="7" width="8.125" style="0" customWidth="1"/>
    <col min="8" max="8" width="8.375" style="0" customWidth="1"/>
    <col min="9" max="9" width="5.75390625" style="0" customWidth="1"/>
  </cols>
  <sheetData>
    <row r="1" spans="1:9" ht="12.75">
      <c r="A1" s="211" t="s">
        <v>137</v>
      </c>
      <c r="B1" s="211"/>
      <c r="C1" s="211"/>
      <c r="D1" s="211"/>
      <c r="E1" s="211"/>
      <c r="F1" s="211"/>
      <c r="G1" s="131"/>
      <c r="H1" s="153" t="s">
        <v>138</v>
      </c>
      <c r="I1" s="131"/>
    </row>
    <row r="2" spans="1:9" ht="12.75">
      <c r="A2" s="154" t="s">
        <v>207</v>
      </c>
      <c r="B2" s="212" t="s">
        <v>491</v>
      </c>
      <c r="C2" s="155" t="s">
        <v>296</v>
      </c>
      <c r="D2" s="155" t="s">
        <v>297</v>
      </c>
      <c r="E2" s="155" t="s">
        <v>226</v>
      </c>
      <c r="F2" s="212" t="s">
        <v>193</v>
      </c>
      <c r="G2" s="215" t="s">
        <v>192</v>
      </c>
      <c r="H2" s="209" t="s">
        <v>190</v>
      </c>
      <c r="I2" s="209" t="s">
        <v>172</v>
      </c>
    </row>
    <row r="3" spans="1:9" ht="12.75">
      <c r="A3" s="156" t="s">
        <v>237</v>
      </c>
      <c r="B3" s="213"/>
      <c r="C3" s="157" t="s">
        <v>209</v>
      </c>
      <c r="D3" s="157" t="s">
        <v>238</v>
      </c>
      <c r="E3" s="157" t="s">
        <v>239</v>
      </c>
      <c r="F3" s="213"/>
      <c r="G3" s="215"/>
      <c r="H3" s="209"/>
      <c r="I3" s="210"/>
    </row>
    <row r="4" spans="1:9" ht="12.75">
      <c r="A4" s="156" t="s">
        <v>206</v>
      </c>
      <c r="B4" s="214"/>
      <c r="C4" s="157"/>
      <c r="D4" s="157"/>
      <c r="E4" s="157" t="s">
        <v>240</v>
      </c>
      <c r="F4" s="214"/>
      <c r="G4" s="215"/>
      <c r="H4" s="209"/>
      <c r="I4" s="210"/>
    </row>
    <row r="5" spans="1:9" ht="12.75">
      <c r="A5" s="144" t="s">
        <v>490</v>
      </c>
      <c r="B5" s="158"/>
      <c r="C5" s="158"/>
      <c r="D5" s="158"/>
      <c r="E5" s="158"/>
      <c r="F5" s="158"/>
      <c r="G5" s="158"/>
      <c r="H5" s="158"/>
      <c r="I5" s="159"/>
    </row>
    <row r="6" spans="1:9" ht="12.75">
      <c r="A6" s="147" t="s">
        <v>210</v>
      </c>
      <c r="B6" s="160">
        <v>600</v>
      </c>
      <c r="C6" s="161" t="s">
        <v>535</v>
      </c>
      <c r="D6" s="161"/>
      <c r="E6" s="161"/>
      <c r="F6" s="162">
        <f>F7+F13+F31+F44+F190</f>
        <v>5251.589999999999</v>
      </c>
      <c r="G6" s="162">
        <f>G7+G13+G31+G44+G190</f>
        <v>6677.84</v>
      </c>
      <c r="H6" s="162">
        <f>H7+H13+H31+H44+H190</f>
        <v>6467.160000000001</v>
      </c>
      <c r="I6" s="159">
        <f aca="true" t="shared" si="0" ref="I6:I69">H6/G6*100</f>
        <v>96.8450876331269</v>
      </c>
    </row>
    <row r="7" spans="1:9" ht="12.75">
      <c r="A7" s="147" t="s">
        <v>551</v>
      </c>
      <c r="B7" s="160">
        <v>600</v>
      </c>
      <c r="C7" s="161" t="s">
        <v>382</v>
      </c>
      <c r="D7" s="161" t="s">
        <v>503</v>
      </c>
      <c r="E7" s="161"/>
      <c r="F7" s="162">
        <f aca="true" t="shared" si="1" ref="F7:H11">F8</f>
        <v>657.32</v>
      </c>
      <c r="G7" s="162">
        <f t="shared" si="1"/>
        <v>657.32</v>
      </c>
      <c r="H7" s="162">
        <f t="shared" si="1"/>
        <v>648.04</v>
      </c>
      <c r="I7" s="159">
        <f t="shared" si="0"/>
        <v>98.58820665733583</v>
      </c>
    </row>
    <row r="8" spans="1:9" ht="24">
      <c r="A8" s="147" t="s">
        <v>333</v>
      </c>
      <c r="B8" s="160">
        <v>600</v>
      </c>
      <c r="C8" s="161" t="s">
        <v>382</v>
      </c>
      <c r="D8" s="161" t="s">
        <v>505</v>
      </c>
      <c r="E8" s="161"/>
      <c r="F8" s="163">
        <f t="shared" si="1"/>
        <v>657.32</v>
      </c>
      <c r="G8" s="163">
        <f t="shared" si="1"/>
        <v>657.32</v>
      </c>
      <c r="H8" s="163">
        <f t="shared" si="1"/>
        <v>648.04</v>
      </c>
      <c r="I8" s="159">
        <f t="shared" si="0"/>
        <v>98.58820665733583</v>
      </c>
    </row>
    <row r="9" spans="1:9" ht="24">
      <c r="A9" s="147" t="s">
        <v>552</v>
      </c>
      <c r="B9" s="160">
        <v>600</v>
      </c>
      <c r="C9" s="161" t="s">
        <v>382</v>
      </c>
      <c r="D9" s="161" t="s">
        <v>506</v>
      </c>
      <c r="E9" s="161"/>
      <c r="F9" s="162">
        <f t="shared" si="1"/>
        <v>657.32</v>
      </c>
      <c r="G9" s="162">
        <f t="shared" si="1"/>
        <v>657.32</v>
      </c>
      <c r="H9" s="162">
        <f t="shared" si="1"/>
        <v>648.04</v>
      </c>
      <c r="I9" s="159">
        <f t="shared" si="0"/>
        <v>98.58820665733583</v>
      </c>
    </row>
    <row r="10" spans="1:9" ht="36">
      <c r="A10" s="147" t="s">
        <v>381</v>
      </c>
      <c r="B10" s="160">
        <v>600</v>
      </c>
      <c r="C10" s="161" t="s">
        <v>382</v>
      </c>
      <c r="D10" s="161" t="s">
        <v>506</v>
      </c>
      <c r="E10" s="164">
        <v>100</v>
      </c>
      <c r="F10" s="163">
        <f t="shared" si="1"/>
        <v>657.32</v>
      </c>
      <c r="G10" s="163">
        <f t="shared" si="1"/>
        <v>657.32</v>
      </c>
      <c r="H10" s="163">
        <f t="shared" si="1"/>
        <v>648.04</v>
      </c>
      <c r="I10" s="159">
        <f t="shared" si="0"/>
        <v>98.58820665733583</v>
      </c>
    </row>
    <row r="11" spans="1:9" ht="12.75">
      <c r="A11" s="147" t="s">
        <v>334</v>
      </c>
      <c r="B11" s="160">
        <v>600</v>
      </c>
      <c r="C11" s="161" t="s">
        <v>382</v>
      </c>
      <c r="D11" s="161" t="s">
        <v>506</v>
      </c>
      <c r="E11" s="164">
        <v>120</v>
      </c>
      <c r="F11" s="163">
        <f t="shared" si="1"/>
        <v>657.32</v>
      </c>
      <c r="G11" s="163">
        <f t="shared" si="1"/>
        <v>657.32</v>
      </c>
      <c r="H11" s="163">
        <f t="shared" si="1"/>
        <v>648.04</v>
      </c>
      <c r="I11" s="159">
        <f t="shared" si="0"/>
        <v>98.58820665733583</v>
      </c>
    </row>
    <row r="12" spans="1:9" ht="24">
      <c r="A12" s="147" t="s">
        <v>575</v>
      </c>
      <c r="B12" s="160">
        <v>600</v>
      </c>
      <c r="C12" s="161" t="s">
        <v>382</v>
      </c>
      <c r="D12" s="161" t="s">
        <v>506</v>
      </c>
      <c r="E12" s="161" t="s">
        <v>493</v>
      </c>
      <c r="F12" s="163">
        <v>657.32</v>
      </c>
      <c r="G12" s="163">
        <v>657.32</v>
      </c>
      <c r="H12" s="163">
        <v>648.04</v>
      </c>
      <c r="I12" s="159">
        <f t="shared" si="0"/>
        <v>98.58820665733583</v>
      </c>
    </row>
    <row r="13" spans="1:9" ht="12.75">
      <c r="A13" s="147" t="s">
        <v>551</v>
      </c>
      <c r="B13" s="160">
        <v>600</v>
      </c>
      <c r="C13" s="161" t="s">
        <v>388</v>
      </c>
      <c r="D13" s="161" t="s">
        <v>503</v>
      </c>
      <c r="E13" s="161"/>
      <c r="F13" s="163">
        <f aca="true" t="shared" si="2" ref="F13:H14">F14</f>
        <v>3932.99</v>
      </c>
      <c r="G13" s="163">
        <f t="shared" si="2"/>
        <v>5284.75</v>
      </c>
      <c r="H13" s="163">
        <f t="shared" si="2"/>
        <v>5104.27</v>
      </c>
      <c r="I13" s="159">
        <f t="shared" si="0"/>
        <v>96.584890486778</v>
      </c>
    </row>
    <row r="14" spans="1:9" ht="24">
      <c r="A14" s="147" t="s">
        <v>387</v>
      </c>
      <c r="B14" s="160">
        <v>600</v>
      </c>
      <c r="C14" s="161" t="s">
        <v>388</v>
      </c>
      <c r="D14" s="161" t="s">
        <v>507</v>
      </c>
      <c r="E14" s="161"/>
      <c r="F14" s="163">
        <f t="shared" si="2"/>
        <v>3932.99</v>
      </c>
      <c r="G14" s="163">
        <f>G15+G27</f>
        <v>5284.75</v>
      </c>
      <c r="H14" s="163">
        <f>H15+H27</f>
        <v>5104.27</v>
      </c>
      <c r="I14" s="159">
        <f t="shared" si="0"/>
        <v>96.584890486778</v>
      </c>
    </row>
    <row r="15" spans="1:9" ht="36">
      <c r="A15" s="147" t="s">
        <v>556</v>
      </c>
      <c r="B15" s="160">
        <v>600</v>
      </c>
      <c r="C15" s="161" t="s">
        <v>388</v>
      </c>
      <c r="D15" s="161" t="s">
        <v>508</v>
      </c>
      <c r="E15" s="161"/>
      <c r="F15" s="162">
        <f>F16+F20</f>
        <v>3932.99</v>
      </c>
      <c r="G15" s="162">
        <f>G16+G20+G24</f>
        <v>5235.29</v>
      </c>
      <c r="H15" s="162">
        <f>H16+H20+H24</f>
        <v>5054.81</v>
      </c>
      <c r="I15" s="159">
        <f t="shared" si="0"/>
        <v>96.55262650206579</v>
      </c>
    </row>
    <row r="16" spans="1:9" ht="36">
      <c r="A16" s="147" t="s">
        <v>381</v>
      </c>
      <c r="B16" s="160">
        <v>600</v>
      </c>
      <c r="C16" s="161" t="s">
        <v>388</v>
      </c>
      <c r="D16" s="161" t="s">
        <v>508</v>
      </c>
      <c r="E16" s="161" t="s">
        <v>318</v>
      </c>
      <c r="F16" s="163">
        <f>F17</f>
        <v>3244.89</v>
      </c>
      <c r="G16" s="163">
        <f>G17</f>
        <v>3503.28</v>
      </c>
      <c r="H16" s="163">
        <f>H17</f>
        <v>3472.86</v>
      </c>
      <c r="I16" s="159">
        <f t="shared" si="0"/>
        <v>99.13167089127903</v>
      </c>
    </row>
    <row r="17" spans="1:9" ht="12.75">
      <c r="A17" s="147" t="s">
        <v>334</v>
      </c>
      <c r="B17" s="160">
        <v>600</v>
      </c>
      <c r="C17" s="161" t="s">
        <v>388</v>
      </c>
      <c r="D17" s="161" t="s">
        <v>508</v>
      </c>
      <c r="E17" s="161" t="s">
        <v>285</v>
      </c>
      <c r="F17" s="162">
        <f>F18</f>
        <v>3244.89</v>
      </c>
      <c r="G17" s="162">
        <f>G18+G19</f>
        <v>3503.28</v>
      </c>
      <c r="H17" s="162">
        <f>H18+H19</f>
        <v>3472.86</v>
      </c>
      <c r="I17" s="159">
        <f t="shared" si="0"/>
        <v>99.13167089127903</v>
      </c>
    </row>
    <row r="18" spans="1:9" ht="24">
      <c r="A18" s="147" t="s">
        <v>575</v>
      </c>
      <c r="B18" s="160">
        <v>600</v>
      </c>
      <c r="C18" s="161" t="s">
        <v>388</v>
      </c>
      <c r="D18" s="161" t="s">
        <v>508</v>
      </c>
      <c r="E18" s="161" t="s">
        <v>493</v>
      </c>
      <c r="F18" s="162">
        <v>3244.89</v>
      </c>
      <c r="G18" s="162">
        <v>3394.42</v>
      </c>
      <c r="H18" s="162">
        <v>3390.27</v>
      </c>
      <c r="I18" s="159">
        <f t="shared" si="0"/>
        <v>99.87774052710036</v>
      </c>
    </row>
    <row r="19" spans="1:9" ht="24">
      <c r="A19" s="147" t="s">
        <v>619</v>
      </c>
      <c r="B19" s="160">
        <v>600</v>
      </c>
      <c r="C19" s="161" t="s">
        <v>388</v>
      </c>
      <c r="D19" s="161" t="s">
        <v>508</v>
      </c>
      <c r="E19" s="161" t="s">
        <v>618</v>
      </c>
      <c r="F19" s="162">
        <v>0</v>
      </c>
      <c r="G19" s="162">
        <v>108.86</v>
      </c>
      <c r="H19" s="162">
        <v>82.59</v>
      </c>
      <c r="I19" s="159">
        <f t="shared" si="0"/>
        <v>75.86808745177292</v>
      </c>
    </row>
    <row r="20" spans="1:9" ht="12.75">
      <c r="A20" s="147" t="s">
        <v>390</v>
      </c>
      <c r="B20" s="160">
        <v>600</v>
      </c>
      <c r="C20" s="161" t="s">
        <v>388</v>
      </c>
      <c r="D20" s="161" t="s">
        <v>508</v>
      </c>
      <c r="E20" s="161" t="s">
        <v>389</v>
      </c>
      <c r="F20" s="162">
        <f aca="true" t="shared" si="3" ref="F20:H23">F21</f>
        <v>688.1</v>
      </c>
      <c r="G20" s="162">
        <f t="shared" si="3"/>
        <v>1702.6</v>
      </c>
      <c r="H20" s="162">
        <f t="shared" si="3"/>
        <v>1553.5</v>
      </c>
      <c r="I20" s="159">
        <f t="shared" si="0"/>
        <v>91.24280512157877</v>
      </c>
    </row>
    <row r="21" spans="1:9" ht="24">
      <c r="A21" s="147" t="s">
        <v>391</v>
      </c>
      <c r="B21" s="160">
        <v>600</v>
      </c>
      <c r="C21" s="161" t="s">
        <v>388</v>
      </c>
      <c r="D21" s="161" t="s">
        <v>508</v>
      </c>
      <c r="E21" s="161" t="s">
        <v>320</v>
      </c>
      <c r="F21" s="162">
        <f t="shared" si="3"/>
        <v>688.1</v>
      </c>
      <c r="G21" s="162">
        <f t="shared" si="3"/>
        <v>1702.6</v>
      </c>
      <c r="H21" s="162">
        <f t="shared" si="3"/>
        <v>1553.5</v>
      </c>
      <c r="I21" s="159">
        <f t="shared" si="0"/>
        <v>91.24280512157877</v>
      </c>
    </row>
    <row r="22" spans="1:9" ht="24">
      <c r="A22" s="147" t="s">
        <v>500</v>
      </c>
      <c r="B22" s="160">
        <v>600</v>
      </c>
      <c r="C22" s="161" t="s">
        <v>388</v>
      </c>
      <c r="D22" s="161" t="s">
        <v>508</v>
      </c>
      <c r="E22" s="161" t="s">
        <v>494</v>
      </c>
      <c r="F22" s="162">
        <v>688.1</v>
      </c>
      <c r="G22" s="162">
        <v>1702.6</v>
      </c>
      <c r="H22" s="162">
        <v>1553.5</v>
      </c>
      <c r="I22" s="159">
        <f t="shared" si="0"/>
        <v>91.24280512157877</v>
      </c>
    </row>
    <row r="23" spans="1:9" ht="12.75">
      <c r="A23" s="147" t="s">
        <v>465</v>
      </c>
      <c r="B23" s="160">
        <v>600</v>
      </c>
      <c r="C23" s="161" t="s">
        <v>388</v>
      </c>
      <c r="D23" s="161" t="s">
        <v>508</v>
      </c>
      <c r="E23" s="161" t="s">
        <v>464</v>
      </c>
      <c r="F23" s="162">
        <f>F25</f>
        <v>0</v>
      </c>
      <c r="G23" s="162">
        <f t="shared" si="3"/>
        <v>29.409999999999997</v>
      </c>
      <c r="H23" s="162">
        <f t="shared" si="3"/>
        <v>28.450000000000003</v>
      </c>
      <c r="I23" s="159">
        <f>H23/G23*100</f>
        <v>96.73580414824892</v>
      </c>
    </row>
    <row r="24" spans="1:9" ht="12.75">
      <c r="A24" s="147" t="s">
        <v>634</v>
      </c>
      <c r="B24" s="160">
        <v>600</v>
      </c>
      <c r="C24" s="161" t="s">
        <v>388</v>
      </c>
      <c r="D24" s="161" t="s">
        <v>508</v>
      </c>
      <c r="E24" s="161" t="s">
        <v>632</v>
      </c>
      <c r="F24" s="162">
        <f>F26</f>
        <v>0</v>
      </c>
      <c r="G24" s="162">
        <f>G26+G25</f>
        <v>29.409999999999997</v>
      </c>
      <c r="H24" s="162">
        <f>H26+H25</f>
        <v>28.450000000000003</v>
      </c>
      <c r="I24" s="159">
        <f t="shared" si="0"/>
        <v>96.73580414824892</v>
      </c>
    </row>
    <row r="25" spans="1:9" ht="12.75">
      <c r="A25" s="147" t="s">
        <v>650</v>
      </c>
      <c r="B25" s="160">
        <v>600</v>
      </c>
      <c r="C25" s="161" t="s">
        <v>388</v>
      </c>
      <c r="D25" s="161" t="s">
        <v>508</v>
      </c>
      <c r="E25" s="161" t="s">
        <v>649</v>
      </c>
      <c r="F25" s="162">
        <v>0</v>
      </c>
      <c r="G25" s="162">
        <v>11.08</v>
      </c>
      <c r="H25" s="162">
        <v>11.08</v>
      </c>
      <c r="I25" s="159">
        <f t="shared" si="0"/>
        <v>100</v>
      </c>
    </row>
    <row r="26" spans="1:9" ht="12.75">
      <c r="A26" s="147" t="s">
        <v>635</v>
      </c>
      <c r="B26" s="160">
        <v>600</v>
      </c>
      <c r="C26" s="161" t="s">
        <v>388</v>
      </c>
      <c r="D26" s="161" t="s">
        <v>508</v>
      </c>
      <c r="E26" s="161" t="s">
        <v>633</v>
      </c>
      <c r="F26" s="162">
        <v>0</v>
      </c>
      <c r="G26" s="162">
        <v>18.33</v>
      </c>
      <c r="H26" s="162">
        <v>17.37</v>
      </c>
      <c r="I26" s="159">
        <f t="shared" si="0"/>
        <v>94.76268412438627</v>
      </c>
    </row>
    <row r="27" spans="1:9" ht="36">
      <c r="A27" s="147" t="s">
        <v>556</v>
      </c>
      <c r="B27" s="160">
        <v>600</v>
      </c>
      <c r="C27" s="161" t="s">
        <v>388</v>
      </c>
      <c r="D27" s="161" t="s">
        <v>63</v>
      </c>
      <c r="E27" s="161"/>
      <c r="F27" s="162">
        <f>F28+F25</f>
        <v>0</v>
      </c>
      <c r="G27" s="162">
        <f aca="true" t="shared" si="4" ref="G27:H29">G28</f>
        <v>49.46</v>
      </c>
      <c r="H27" s="162">
        <f t="shared" si="4"/>
        <v>49.46</v>
      </c>
      <c r="I27" s="159">
        <f>H27/G27*100</f>
        <v>100</v>
      </c>
    </row>
    <row r="28" spans="1:9" ht="36">
      <c r="A28" s="147" t="s">
        <v>381</v>
      </c>
      <c r="B28" s="160">
        <v>600</v>
      </c>
      <c r="C28" s="161" t="s">
        <v>388</v>
      </c>
      <c r="D28" s="161" t="s">
        <v>63</v>
      </c>
      <c r="E28" s="161" t="s">
        <v>318</v>
      </c>
      <c r="F28" s="163">
        <f>F29</f>
        <v>0</v>
      </c>
      <c r="G28" s="163">
        <f t="shared" si="4"/>
        <v>49.46</v>
      </c>
      <c r="H28" s="163">
        <f t="shared" si="4"/>
        <v>49.46</v>
      </c>
      <c r="I28" s="159">
        <f>H28/G28*100</f>
        <v>100</v>
      </c>
    </row>
    <row r="29" spans="1:9" ht="12.75">
      <c r="A29" s="147" t="s">
        <v>334</v>
      </c>
      <c r="B29" s="160">
        <v>600</v>
      </c>
      <c r="C29" s="161" t="s">
        <v>388</v>
      </c>
      <c r="D29" s="161" t="s">
        <v>63</v>
      </c>
      <c r="E29" s="161" t="s">
        <v>285</v>
      </c>
      <c r="F29" s="162">
        <f>F30</f>
        <v>0</v>
      </c>
      <c r="G29" s="162">
        <f t="shared" si="4"/>
        <v>49.46</v>
      </c>
      <c r="H29" s="162">
        <f t="shared" si="4"/>
        <v>49.46</v>
      </c>
      <c r="I29" s="159">
        <f>H29/G29*100</f>
        <v>100</v>
      </c>
    </row>
    <row r="30" spans="1:9" ht="24">
      <c r="A30" s="147" t="s">
        <v>575</v>
      </c>
      <c r="B30" s="160">
        <v>600</v>
      </c>
      <c r="C30" s="161" t="s">
        <v>388</v>
      </c>
      <c r="D30" s="161" t="s">
        <v>63</v>
      </c>
      <c r="E30" s="161" t="s">
        <v>493</v>
      </c>
      <c r="F30" s="162">
        <v>0</v>
      </c>
      <c r="G30" s="162">
        <v>49.46</v>
      </c>
      <c r="H30" s="162">
        <v>49.46</v>
      </c>
      <c r="I30" s="159">
        <f>H30/G30*100</f>
        <v>100</v>
      </c>
    </row>
    <row r="31" spans="1:9" ht="12.75">
      <c r="A31" s="147" t="s">
        <v>303</v>
      </c>
      <c r="B31" s="160">
        <v>600</v>
      </c>
      <c r="C31" s="164" t="s">
        <v>406</v>
      </c>
      <c r="D31" s="161"/>
      <c r="E31" s="161"/>
      <c r="F31" s="163">
        <f>F32+F38</f>
        <v>40</v>
      </c>
      <c r="G31" s="163">
        <f>G32+G38</f>
        <v>95.86</v>
      </c>
      <c r="H31" s="163">
        <f>H32+H38</f>
        <v>95.85</v>
      </c>
      <c r="I31" s="159">
        <f t="shared" si="0"/>
        <v>99.98956812017525</v>
      </c>
    </row>
    <row r="32" spans="1:9" ht="48">
      <c r="A32" s="147" t="s">
        <v>460</v>
      </c>
      <c r="B32" s="160">
        <v>600</v>
      </c>
      <c r="C32" s="164" t="s">
        <v>406</v>
      </c>
      <c r="D32" s="161" t="s">
        <v>519</v>
      </c>
      <c r="E32" s="161"/>
      <c r="F32" s="163">
        <f aca="true" t="shared" si="5" ref="F32:H36">F33</f>
        <v>40</v>
      </c>
      <c r="G32" s="163">
        <f t="shared" si="5"/>
        <v>40</v>
      </c>
      <c r="H32" s="163">
        <f t="shared" si="5"/>
        <v>40</v>
      </c>
      <c r="I32" s="159">
        <f t="shared" si="0"/>
        <v>100</v>
      </c>
    </row>
    <row r="33" spans="1:9" ht="24" customHeight="1">
      <c r="A33" s="147" t="s">
        <v>461</v>
      </c>
      <c r="B33" s="160">
        <v>600</v>
      </c>
      <c r="C33" s="164" t="s">
        <v>406</v>
      </c>
      <c r="D33" s="161" t="s">
        <v>518</v>
      </c>
      <c r="E33" s="161"/>
      <c r="F33" s="163">
        <f t="shared" si="5"/>
        <v>40</v>
      </c>
      <c r="G33" s="163">
        <f t="shared" si="5"/>
        <v>40</v>
      </c>
      <c r="H33" s="163">
        <f t="shared" si="5"/>
        <v>40</v>
      </c>
      <c r="I33" s="159">
        <f t="shared" si="0"/>
        <v>100</v>
      </c>
    </row>
    <row r="34" spans="1:9" ht="96">
      <c r="A34" s="144" t="s">
        <v>560</v>
      </c>
      <c r="B34" s="160">
        <v>600</v>
      </c>
      <c r="C34" s="164" t="s">
        <v>406</v>
      </c>
      <c r="D34" s="161" t="s">
        <v>517</v>
      </c>
      <c r="E34" s="161"/>
      <c r="F34" s="163">
        <f t="shared" si="5"/>
        <v>40</v>
      </c>
      <c r="G34" s="163">
        <f t="shared" si="5"/>
        <v>40</v>
      </c>
      <c r="H34" s="163">
        <f t="shared" si="5"/>
        <v>40</v>
      </c>
      <c r="I34" s="159">
        <f t="shared" si="0"/>
        <v>100</v>
      </c>
    </row>
    <row r="35" spans="1:9" ht="12.75">
      <c r="A35" s="165" t="s">
        <v>390</v>
      </c>
      <c r="B35" s="160">
        <v>600</v>
      </c>
      <c r="C35" s="164" t="s">
        <v>406</v>
      </c>
      <c r="D35" s="161" t="s">
        <v>517</v>
      </c>
      <c r="E35" s="161" t="s">
        <v>389</v>
      </c>
      <c r="F35" s="163">
        <f t="shared" si="5"/>
        <v>40</v>
      </c>
      <c r="G35" s="163">
        <f t="shared" si="5"/>
        <v>40</v>
      </c>
      <c r="H35" s="163">
        <f t="shared" si="5"/>
        <v>40</v>
      </c>
      <c r="I35" s="159">
        <f t="shared" si="0"/>
        <v>100</v>
      </c>
    </row>
    <row r="36" spans="1:9" ht="24">
      <c r="A36" s="165" t="s">
        <v>391</v>
      </c>
      <c r="B36" s="160">
        <v>600</v>
      </c>
      <c r="C36" s="164" t="s">
        <v>406</v>
      </c>
      <c r="D36" s="161" t="s">
        <v>517</v>
      </c>
      <c r="E36" s="161" t="s">
        <v>320</v>
      </c>
      <c r="F36" s="163">
        <f t="shared" si="5"/>
        <v>40</v>
      </c>
      <c r="G36" s="163">
        <f t="shared" si="5"/>
        <v>40</v>
      </c>
      <c r="H36" s="163">
        <f t="shared" si="5"/>
        <v>40</v>
      </c>
      <c r="I36" s="159">
        <f t="shared" si="0"/>
        <v>100</v>
      </c>
    </row>
    <row r="37" spans="1:9" ht="24">
      <c r="A37" s="147" t="s">
        <v>500</v>
      </c>
      <c r="B37" s="160">
        <v>600</v>
      </c>
      <c r="C37" s="164" t="s">
        <v>406</v>
      </c>
      <c r="D37" s="161" t="s">
        <v>517</v>
      </c>
      <c r="E37" s="161" t="s">
        <v>494</v>
      </c>
      <c r="F37" s="163">
        <v>40</v>
      </c>
      <c r="G37" s="163">
        <v>40</v>
      </c>
      <c r="H37" s="163">
        <v>40</v>
      </c>
      <c r="I37" s="159">
        <f t="shared" si="0"/>
        <v>100</v>
      </c>
    </row>
    <row r="38" spans="1:9" ht="12.75">
      <c r="A38" s="147" t="s">
        <v>551</v>
      </c>
      <c r="B38" s="160">
        <v>600</v>
      </c>
      <c r="C38" s="164" t="s">
        <v>406</v>
      </c>
      <c r="D38" s="161" t="s">
        <v>503</v>
      </c>
      <c r="E38" s="161"/>
      <c r="F38" s="163">
        <f aca="true" t="shared" si="6" ref="F38:H42">F39</f>
        <v>0</v>
      </c>
      <c r="G38" s="163">
        <f t="shared" si="6"/>
        <v>55.86</v>
      </c>
      <c r="H38" s="163">
        <f t="shared" si="6"/>
        <v>55.85</v>
      </c>
      <c r="I38" s="159">
        <f t="shared" si="0"/>
        <v>99.98209810239885</v>
      </c>
    </row>
    <row r="39" spans="1:9" ht="24">
      <c r="A39" s="147" t="s">
        <v>557</v>
      </c>
      <c r="B39" s="160">
        <v>600</v>
      </c>
      <c r="C39" s="164" t="s">
        <v>406</v>
      </c>
      <c r="D39" s="161" t="s">
        <v>507</v>
      </c>
      <c r="E39" s="161"/>
      <c r="F39" s="163">
        <f t="shared" si="6"/>
        <v>0</v>
      </c>
      <c r="G39" s="163">
        <f t="shared" si="6"/>
        <v>55.86</v>
      </c>
      <c r="H39" s="163">
        <f t="shared" si="6"/>
        <v>55.85</v>
      </c>
      <c r="I39" s="159">
        <f t="shared" si="0"/>
        <v>99.98209810239885</v>
      </c>
    </row>
    <row r="40" spans="1:9" ht="24">
      <c r="A40" s="147" t="s">
        <v>590</v>
      </c>
      <c r="B40" s="160">
        <v>600</v>
      </c>
      <c r="C40" s="164" t="s">
        <v>406</v>
      </c>
      <c r="D40" s="161" t="s">
        <v>589</v>
      </c>
      <c r="E40" s="161"/>
      <c r="F40" s="163">
        <f t="shared" si="6"/>
        <v>0</v>
      </c>
      <c r="G40" s="163">
        <f t="shared" si="6"/>
        <v>55.86</v>
      </c>
      <c r="H40" s="163">
        <f t="shared" si="6"/>
        <v>55.85</v>
      </c>
      <c r="I40" s="159">
        <f t="shared" si="0"/>
        <v>99.98209810239885</v>
      </c>
    </row>
    <row r="41" spans="1:9" ht="12.75">
      <c r="A41" s="165" t="s">
        <v>390</v>
      </c>
      <c r="B41" s="160">
        <v>600</v>
      </c>
      <c r="C41" s="164" t="s">
        <v>406</v>
      </c>
      <c r="D41" s="161" t="s">
        <v>589</v>
      </c>
      <c r="E41" s="164" t="s">
        <v>389</v>
      </c>
      <c r="F41" s="163">
        <f t="shared" si="6"/>
        <v>0</v>
      </c>
      <c r="G41" s="163">
        <f t="shared" si="6"/>
        <v>55.86</v>
      </c>
      <c r="H41" s="163">
        <f t="shared" si="6"/>
        <v>55.85</v>
      </c>
      <c r="I41" s="159">
        <f t="shared" si="0"/>
        <v>99.98209810239885</v>
      </c>
    </row>
    <row r="42" spans="1:9" ht="24">
      <c r="A42" s="165" t="s">
        <v>391</v>
      </c>
      <c r="B42" s="160">
        <v>600</v>
      </c>
      <c r="C42" s="164" t="s">
        <v>406</v>
      </c>
      <c r="D42" s="161" t="s">
        <v>589</v>
      </c>
      <c r="E42" s="164" t="s">
        <v>320</v>
      </c>
      <c r="F42" s="163">
        <f t="shared" si="6"/>
        <v>0</v>
      </c>
      <c r="G42" s="163">
        <f t="shared" si="6"/>
        <v>55.86</v>
      </c>
      <c r="H42" s="163">
        <f t="shared" si="6"/>
        <v>55.85</v>
      </c>
      <c r="I42" s="159">
        <f t="shared" si="0"/>
        <v>99.98209810239885</v>
      </c>
    </row>
    <row r="43" spans="1:9" ht="24">
      <c r="A43" s="147" t="s">
        <v>500</v>
      </c>
      <c r="B43" s="160">
        <v>600</v>
      </c>
      <c r="C43" s="164" t="s">
        <v>406</v>
      </c>
      <c r="D43" s="161" t="s">
        <v>589</v>
      </c>
      <c r="E43" s="164" t="s">
        <v>494</v>
      </c>
      <c r="F43" s="163"/>
      <c r="G43" s="163">
        <v>55.86</v>
      </c>
      <c r="H43" s="163">
        <v>55.85</v>
      </c>
      <c r="I43" s="159">
        <f t="shared" si="0"/>
        <v>99.98209810239885</v>
      </c>
    </row>
    <row r="44" spans="1:9" ht="12.75">
      <c r="A44" s="144" t="s">
        <v>295</v>
      </c>
      <c r="B44" s="160">
        <v>600</v>
      </c>
      <c r="C44" s="164" t="s">
        <v>392</v>
      </c>
      <c r="D44" s="161"/>
      <c r="E44" s="164"/>
      <c r="F44" s="163">
        <f>F45+F51</f>
        <v>73.5</v>
      </c>
      <c r="G44" s="163">
        <f>G45+G51</f>
        <v>97.43</v>
      </c>
      <c r="H44" s="163">
        <f>H45+H51</f>
        <v>87.37</v>
      </c>
      <c r="I44" s="159">
        <f t="shared" si="0"/>
        <v>89.6746382017859</v>
      </c>
    </row>
    <row r="45" spans="1:9" ht="48">
      <c r="A45" s="144" t="s">
        <v>421</v>
      </c>
      <c r="B45" s="160">
        <v>600</v>
      </c>
      <c r="C45" s="164" t="s">
        <v>392</v>
      </c>
      <c r="D45" s="161" t="s">
        <v>519</v>
      </c>
      <c r="E45" s="164"/>
      <c r="F45" s="163">
        <f aca="true" t="shared" si="7" ref="F45:H49">F46</f>
        <v>50</v>
      </c>
      <c r="G45" s="163">
        <f t="shared" si="7"/>
        <v>66.16</v>
      </c>
      <c r="H45" s="163">
        <f t="shared" si="7"/>
        <v>56.1</v>
      </c>
      <c r="I45" s="159">
        <f t="shared" si="0"/>
        <v>84.7944377267231</v>
      </c>
    </row>
    <row r="46" spans="1:9" ht="36">
      <c r="A46" s="144" t="s">
        <v>422</v>
      </c>
      <c r="B46" s="160">
        <v>600</v>
      </c>
      <c r="C46" s="164" t="s">
        <v>392</v>
      </c>
      <c r="D46" s="161" t="s">
        <v>520</v>
      </c>
      <c r="E46" s="164"/>
      <c r="F46" s="163">
        <f t="shared" si="7"/>
        <v>50</v>
      </c>
      <c r="G46" s="163">
        <f t="shared" si="7"/>
        <v>66.16</v>
      </c>
      <c r="H46" s="163">
        <f t="shared" si="7"/>
        <v>56.1</v>
      </c>
      <c r="I46" s="159">
        <f t="shared" si="0"/>
        <v>84.7944377267231</v>
      </c>
    </row>
    <row r="47" spans="1:9" ht="84">
      <c r="A47" s="144" t="s">
        <v>559</v>
      </c>
      <c r="B47" s="160">
        <v>600</v>
      </c>
      <c r="C47" s="164" t="s">
        <v>392</v>
      </c>
      <c r="D47" s="161" t="s">
        <v>527</v>
      </c>
      <c r="E47" s="164"/>
      <c r="F47" s="163">
        <f t="shared" si="7"/>
        <v>50</v>
      </c>
      <c r="G47" s="163">
        <f t="shared" si="7"/>
        <v>66.16</v>
      </c>
      <c r="H47" s="163">
        <f t="shared" si="7"/>
        <v>56.1</v>
      </c>
      <c r="I47" s="159">
        <f t="shared" si="0"/>
        <v>84.7944377267231</v>
      </c>
    </row>
    <row r="48" spans="1:9" ht="12.75">
      <c r="A48" s="165" t="s">
        <v>390</v>
      </c>
      <c r="B48" s="160">
        <v>600</v>
      </c>
      <c r="C48" s="164" t="s">
        <v>392</v>
      </c>
      <c r="D48" s="161" t="s">
        <v>527</v>
      </c>
      <c r="E48" s="164" t="s">
        <v>389</v>
      </c>
      <c r="F48" s="163">
        <f t="shared" si="7"/>
        <v>50</v>
      </c>
      <c r="G48" s="163">
        <f t="shared" si="7"/>
        <v>66.16</v>
      </c>
      <c r="H48" s="163">
        <f t="shared" si="7"/>
        <v>56.1</v>
      </c>
      <c r="I48" s="159">
        <f t="shared" si="0"/>
        <v>84.7944377267231</v>
      </c>
    </row>
    <row r="49" spans="1:9" ht="24">
      <c r="A49" s="165" t="s">
        <v>391</v>
      </c>
      <c r="B49" s="160">
        <v>600</v>
      </c>
      <c r="C49" s="164" t="s">
        <v>392</v>
      </c>
      <c r="D49" s="161" t="s">
        <v>527</v>
      </c>
      <c r="E49" s="164" t="s">
        <v>320</v>
      </c>
      <c r="F49" s="163">
        <f t="shared" si="7"/>
        <v>50</v>
      </c>
      <c r="G49" s="163">
        <f t="shared" si="7"/>
        <v>66.16</v>
      </c>
      <c r="H49" s="163">
        <f t="shared" si="7"/>
        <v>56.1</v>
      </c>
      <c r="I49" s="159">
        <f t="shared" si="0"/>
        <v>84.7944377267231</v>
      </c>
    </row>
    <row r="50" spans="1:9" ht="24">
      <c r="A50" s="147" t="s">
        <v>500</v>
      </c>
      <c r="B50" s="160">
        <v>600</v>
      </c>
      <c r="C50" s="164" t="s">
        <v>392</v>
      </c>
      <c r="D50" s="161" t="s">
        <v>527</v>
      </c>
      <c r="E50" s="164" t="s">
        <v>494</v>
      </c>
      <c r="F50" s="163">
        <v>50</v>
      </c>
      <c r="G50" s="163">
        <v>66.16</v>
      </c>
      <c r="H50" s="163">
        <v>56.1</v>
      </c>
      <c r="I50" s="159">
        <f t="shared" si="0"/>
        <v>84.7944377267231</v>
      </c>
    </row>
    <row r="51" spans="1:9" ht="12.75">
      <c r="A51" s="147" t="s">
        <v>551</v>
      </c>
      <c r="B51" s="160">
        <v>600</v>
      </c>
      <c r="C51" s="164" t="s">
        <v>392</v>
      </c>
      <c r="D51" s="161" t="s">
        <v>503</v>
      </c>
      <c r="E51" s="164"/>
      <c r="F51" s="163">
        <f>F52</f>
        <v>23.5</v>
      </c>
      <c r="G51" s="163">
        <f>G52</f>
        <v>31.270000000000003</v>
      </c>
      <c r="H51" s="163">
        <f>H52</f>
        <v>31.270000000000003</v>
      </c>
      <c r="I51" s="159">
        <f t="shared" si="0"/>
        <v>100</v>
      </c>
    </row>
    <row r="52" spans="1:9" ht="24">
      <c r="A52" s="147" t="s">
        <v>557</v>
      </c>
      <c r="B52" s="160">
        <v>600</v>
      </c>
      <c r="C52" s="164" t="s">
        <v>392</v>
      </c>
      <c r="D52" s="161" t="s">
        <v>507</v>
      </c>
      <c r="E52" s="164"/>
      <c r="F52" s="163">
        <f>F53</f>
        <v>23.5</v>
      </c>
      <c r="G52" s="163">
        <f>G60+G64</f>
        <v>31.270000000000003</v>
      </c>
      <c r="H52" s="163">
        <f>H60+H64</f>
        <v>31.270000000000003</v>
      </c>
      <c r="I52" s="159">
        <f t="shared" si="0"/>
        <v>100</v>
      </c>
    </row>
    <row r="53" spans="1:9" ht="36">
      <c r="A53" s="147" t="s">
        <v>561</v>
      </c>
      <c r="B53" s="160">
        <v>600</v>
      </c>
      <c r="C53" s="164" t="s">
        <v>392</v>
      </c>
      <c r="D53" s="161" t="s">
        <v>513</v>
      </c>
      <c r="E53" s="164"/>
      <c r="F53" s="163">
        <f>F54+F57</f>
        <v>23.5</v>
      </c>
      <c r="G53" s="163">
        <f>G54+G57</f>
        <v>0</v>
      </c>
      <c r="H53" s="163">
        <f>H54+H57</f>
        <v>0</v>
      </c>
      <c r="I53" s="159">
        <v>0</v>
      </c>
    </row>
    <row r="54" spans="1:9" ht="36">
      <c r="A54" s="147" t="s">
        <v>381</v>
      </c>
      <c r="B54" s="160">
        <v>600</v>
      </c>
      <c r="C54" s="164" t="s">
        <v>392</v>
      </c>
      <c r="D54" s="161" t="s">
        <v>513</v>
      </c>
      <c r="E54" s="164" t="s">
        <v>318</v>
      </c>
      <c r="F54" s="163">
        <f aca="true" t="shared" si="8" ref="F54:H55">F55</f>
        <v>12.81</v>
      </c>
      <c r="G54" s="163">
        <f t="shared" si="8"/>
        <v>0</v>
      </c>
      <c r="H54" s="163">
        <f t="shared" si="8"/>
        <v>0</v>
      </c>
      <c r="I54" s="159">
        <v>0</v>
      </c>
    </row>
    <row r="55" spans="1:9" ht="12.75">
      <c r="A55" s="147" t="s">
        <v>474</v>
      </c>
      <c r="B55" s="160">
        <v>600</v>
      </c>
      <c r="C55" s="164" t="s">
        <v>392</v>
      </c>
      <c r="D55" s="161" t="s">
        <v>513</v>
      </c>
      <c r="E55" s="164" t="s">
        <v>285</v>
      </c>
      <c r="F55" s="163">
        <f t="shared" si="8"/>
        <v>12.81</v>
      </c>
      <c r="G55" s="163">
        <f t="shared" si="8"/>
        <v>0</v>
      </c>
      <c r="H55" s="163">
        <f t="shared" si="8"/>
        <v>0</v>
      </c>
      <c r="I55" s="159">
        <v>0</v>
      </c>
    </row>
    <row r="56" spans="1:9" ht="24">
      <c r="A56" s="147" t="s">
        <v>575</v>
      </c>
      <c r="B56" s="160">
        <v>600</v>
      </c>
      <c r="C56" s="164" t="s">
        <v>392</v>
      </c>
      <c r="D56" s="161" t="s">
        <v>513</v>
      </c>
      <c r="E56" s="164" t="s">
        <v>493</v>
      </c>
      <c r="F56" s="163">
        <v>12.81</v>
      </c>
      <c r="G56" s="163">
        <v>0</v>
      </c>
      <c r="H56" s="163">
        <v>0</v>
      </c>
      <c r="I56" s="159">
        <v>0</v>
      </c>
    </row>
    <row r="57" spans="1:9" ht="12.75">
      <c r="A57" s="147" t="s">
        <v>390</v>
      </c>
      <c r="B57" s="160">
        <v>600</v>
      </c>
      <c r="C57" s="164" t="s">
        <v>392</v>
      </c>
      <c r="D57" s="161" t="s">
        <v>513</v>
      </c>
      <c r="E57" s="164" t="s">
        <v>389</v>
      </c>
      <c r="F57" s="163">
        <f aca="true" t="shared" si="9" ref="F57:H58">F58</f>
        <v>10.69</v>
      </c>
      <c r="G57" s="163">
        <f t="shared" si="9"/>
        <v>0</v>
      </c>
      <c r="H57" s="163">
        <f t="shared" si="9"/>
        <v>0</v>
      </c>
      <c r="I57" s="159">
        <v>0</v>
      </c>
    </row>
    <row r="58" spans="1:9" ht="24">
      <c r="A58" s="147" t="s">
        <v>391</v>
      </c>
      <c r="B58" s="160">
        <v>600</v>
      </c>
      <c r="C58" s="164" t="s">
        <v>392</v>
      </c>
      <c r="D58" s="161" t="s">
        <v>513</v>
      </c>
      <c r="E58" s="164" t="s">
        <v>320</v>
      </c>
      <c r="F58" s="163">
        <f t="shared" si="9"/>
        <v>10.69</v>
      </c>
      <c r="G58" s="163">
        <f t="shared" si="9"/>
        <v>0</v>
      </c>
      <c r="H58" s="163">
        <f t="shared" si="9"/>
        <v>0</v>
      </c>
      <c r="I58" s="159">
        <v>0</v>
      </c>
    </row>
    <row r="59" spans="1:9" ht="24">
      <c r="A59" s="147" t="s">
        <v>500</v>
      </c>
      <c r="B59" s="160">
        <v>600</v>
      </c>
      <c r="C59" s="164" t="s">
        <v>392</v>
      </c>
      <c r="D59" s="161" t="s">
        <v>513</v>
      </c>
      <c r="E59" s="164" t="s">
        <v>494</v>
      </c>
      <c r="F59" s="163">
        <v>10.69</v>
      </c>
      <c r="G59" s="163">
        <v>0</v>
      </c>
      <c r="H59" s="163">
        <v>0</v>
      </c>
      <c r="I59" s="159">
        <v>0</v>
      </c>
    </row>
    <row r="60" spans="1:9" ht="84">
      <c r="A60" s="147" t="s">
        <v>64</v>
      </c>
      <c r="B60" s="160">
        <v>600</v>
      </c>
      <c r="C60" s="164" t="s">
        <v>392</v>
      </c>
      <c r="D60" s="161" t="s">
        <v>65</v>
      </c>
      <c r="E60" s="164"/>
      <c r="F60" s="163">
        <f aca="true" t="shared" si="10" ref="F60:H62">F61</f>
        <v>0</v>
      </c>
      <c r="G60" s="163">
        <f t="shared" si="10"/>
        <v>8</v>
      </c>
      <c r="H60" s="163">
        <f t="shared" si="10"/>
        <v>8</v>
      </c>
      <c r="I60" s="159">
        <v>0</v>
      </c>
    </row>
    <row r="61" spans="1:9" ht="12.75">
      <c r="A61" s="147" t="s">
        <v>465</v>
      </c>
      <c r="B61" s="160">
        <v>600</v>
      </c>
      <c r="C61" s="164" t="s">
        <v>392</v>
      </c>
      <c r="D61" s="161" t="s">
        <v>65</v>
      </c>
      <c r="E61" s="161" t="s">
        <v>464</v>
      </c>
      <c r="F61" s="163">
        <f t="shared" si="10"/>
        <v>0</v>
      </c>
      <c r="G61" s="163">
        <f t="shared" si="10"/>
        <v>8</v>
      </c>
      <c r="H61" s="163">
        <f t="shared" si="10"/>
        <v>8</v>
      </c>
      <c r="I61" s="159">
        <v>0</v>
      </c>
    </row>
    <row r="62" spans="1:9" ht="12.75">
      <c r="A62" s="147" t="s">
        <v>66</v>
      </c>
      <c r="B62" s="160">
        <v>600</v>
      </c>
      <c r="C62" s="164" t="s">
        <v>392</v>
      </c>
      <c r="D62" s="161" t="s">
        <v>65</v>
      </c>
      <c r="E62" s="161" t="s">
        <v>67</v>
      </c>
      <c r="F62" s="163">
        <f t="shared" si="10"/>
        <v>0</v>
      </c>
      <c r="G62" s="163">
        <f t="shared" si="10"/>
        <v>8</v>
      </c>
      <c r="H62" s="163">
        <f t="shared" si="10"/>
        <v>8</v>
      </c>
      <c r="I62" s="159">
        <v>0</v>
      </c>
    </row>
    <row r="63" spans="1:9" ht="60">
      <c r="A63" s="147" t="s">
        <v>68</v>
      </c>
      <c r="B63" s="160">
        <v>600</v>
      </c>
      <c r="C63" s="164" t="s">
        <v>392</v>
      </c>
      <c r="D63" s="161" t="s">
        <v>65</v>
      </c>
      <c r="E63" s="161" t="s">
        <v>69</v>
      </c>
      <c r="F63" s="163">
        <v>0</v>
      </c>
      <c r="G63" s="163">
        <v>8</v>
      </c>
      <c r="H63" s="163">
        <v>8</v>
      </c>
      <c r="I63" s="159">
        <v>0</v>
      </c>
    </row>
    <row r="64" spans="1:9" ht="36">
      <c r="A64" s="147" t="s">
        <v>561</v>
      </c>
      <c r="B64" s="160">
        <v>600</v>
      </c>
      <c r="C64" s="164" t="s">
        <v>392</v>
      </c>
      <c r="D64" s="161" t="s">
        <v>3</v>
      </c>
      <c r="E64" s="164"/>
      <c r="F64" s="163">
        <f>F65+F68</f>
        <v>0</v>
      </c>
      <c r="G64" s="163">
        <f>G65+G68</f>
        <v>23.270000000000003</v>
      </c>
      <c r="H64" s="163">
        <f>H65+H68</f>
        <v>23.270000000000003</v>
      </c>
      <c r="I64" s="159">
        <v>0</v>
      </c>
    </row>
    <row r="65" spans="1:9" ht="36">
      <c r="A65" s="147" t="s">
        <v>381</v>
      </c>
      <c r="B65" s="160">
        <v>600</v>
      </c>
      <c r="C65" s="164" t="s">
        <v>392</v>
      </c>
      <c r="D65" s="161" t="s">
        <v>3</v>
      </c>
      <c r="E65" s="164" t="s">
        <v>318</v>
      </c>
      <c r="F65" s="163">
        <f aca="true" t="shared" si="11" ref="F65:H66">F66</f>
        <v>0</v>
      </c>
      <c r="G65" s="163">
        <f t="shared" si="11"/>
        <v>12.81</v>
      </c>
      <c r="H65" s="163">
        <f t="shared" si="11"/>
        <v>12.81</v>
      </c>
      <c r="I65" s="159">
        <f t="shared" si="0"/>
        <v>100</v>
      </c>
    </row>
    <row r="66" spans="1:9" ht="12.75">
      <c r="A66" s="147" t="s">
        <v>334</v>
      </c>
      <c r="B66" s="160">
        <v>600</v>
      </c>
      <c r="C66" s="164" t="s">
        <v>392</v>
      </c>
      <c r="D66" s="161" t="s">
        <v>3</v>
      </c>
      <c r="E66" s="164" t="s">
        <v>285</v>
      </c>
      <c r="F66" s="163">
        <f t="shared" si="11"/>
        <v>0</v>
      </c>
      <c r="G66" s="163">
        <f t="shared" si="11"/>
        <v>12.81</v>
      </c>
      <c r="H66" s="163">
        <f t="shared" si="11"/>
        <v>12.81</v>
      </c>
      <c r="I66" s="159">
        <f t="shared" si="0"/>
        <v>100</v>
      </c>
    </row>
    <row r="67" spans="1:9" ht="24">
      <c r="A67" s="147" t="s">
        <v>575</v>
      </c>
      <c r="B67" s="160">
        <v>600</v>
      </c>
      <c r="C67" s="164" t="s">
        <v>392</v>
      </c>
      <c r="D67" s="161" t="s">
        <v>3</v>
      </c>
      <c r="E67" s="164" t="s">
        <v>493</v>
      </c>
      <c r="F67" s="163">
        <v>0</v>
      </c>
      <c r="G67" s="163">
        <v>12.81</v>
      </c>
      <c r="H67" s="163">
        <v>12.81</v>
      </c>
      <c r="I67" s="159">
        <f t="shared" si="0"/>
        <v>100</v>
      </c>
    </row>
    <row r="68" spans="1:9" ht="12.75">
      <c r="A68" s="147" t="s">
        <v>390</v>
      </c>
      <c r="B68" s="160">
        <v>600</v>
      </c>
      <c r="C68" s="164" t="s">
        <v>392</v>
      </c>
      <c r="D68" s="161" t="s">
        <v>3</v>
      </c>
      <c r="E68" s="164" t="s">
        <v>389</v>
      </c>
      <c r="F68" s="163">
        <f aca="true" t="shared" si="12" ref="F68:H69">F69</f>
        <v>0</v>
      </c>
      <c r="G68" s="163">
        <f t="shared" si="12"/>
        <v>10.46</v>
      </c>
      <c r="H68" s="163">
        <f t="shared" si="12"/>
        <v>10.46</v>
      </c>
      <c r="I68" s="159">
        <f t="shared" si="0"/>
        <v>100</v>
      </c>
    </row>
    <row r="69" spans="1:9" ht="24">
      <c r="A69" s="147" t="s">
        <v>391</v>
      </c>
      <c r="B69" s="160">
        <v>600</v>
      </c>
      <c r="C69" s="164" t="s">
        <v>392</v>
      </c>
      <c r="D69" s="161" t="s">
        <v>3</v>
      </c>
      <c r="E69" s="164" t="s">
        <v>320</v>
      </c>
      <c r="F69" s="163">
        <f t="shared" si="12"/>
        <v>0</v>
      </c>
      <c r="G69" s="163">
        <f t="shared" si="12"/>
        <v>10.46</v>
      </c>
      <c r="H69" s="163">
        <f t="shared" si="12"/>
        <v>10.46</v>
      </c>
      <c r="I69" s="159">
        <f t="shared" si="0"/>
        <v>100</v>
      </c>
    </row>
    <row r="70" spans="1:9" ht="24">
      <c r="A70" s="147" t="s">
        <v>500</v>
      </c>
      <c r="B70" s="160">
        <v>600</v>
      </c>
      <c r="C70" s="164" t="s">
        <v>392</v>
      </c>
      <c r="D70" s="161" t="s">
        <v>3</v>
      </c>
      <c r="E70" s="164" t="s">
        <v>494</v>
      </c>
      <c r="F70" s="163">
        <v>0</v>
      </c>
      <c r="G70" s="163">
        <v>10.46</v>
      </c>
      <c r="H70" s="163">
        <v>10.46</v>
      </c>
      <c r="I70" s="159">
        <f>H70/G70*100</f>
        <v>100</v>
      </c>
    </row>
    <row r="71" spans="1:9" ht="12.75">
      <c r="A71" s="144" t="s">
        <v>332</v>
      </c>
      <c r="B71" s="160">
        <v>600</v>
      </c>
      <c r="C71" s="164" t="s">
        <v>398</v>
      </c>
      <c r="D71" s="161"/>
      <c r="E71" s="164"/>
      <c r="F71" s="163">
        <f aca="true" t="shared" si="13" ref="F71:H74">F72</f>
        <v>140.1</v>
      </c>
      <c r="G71" s="163">
        <f t="shared" si="13"/>
        <v>130.04000000000002</v>
      </c>
      <c r="H71" s="163">
        <f t="shared" si="13"/>
        <v>130.04000000000002</v>
      </c>
      <c r="I71" s="159">
        <f>H71/G71*100</f>
        <v>100</v>
      </c>
    </row>
    <row r="72" spans="1:9" ht="12.75">
      <c r="A72" s="165" t="s">
        <v>407</v>
      </c>
      <c r="B72" s="160">
        <v>600</v>
      </c>
      <c r="C72" s="164" t="s">
        <v>402</v>
      </c>
      <c r="D72" s="161"/>
      <c r="E72" s="164"/>
      <c r="F72" s="163">
        <f t="shared" si="13"/>
        <v>140.1</v>
      </c>
      <c r="G72" s="163">
        <f t="shared" si="13"/>
        <v>130.04000000000002</v>
      </c>
      <c r="H72" s="163">
        <f t="shared" si="13"/>
        <v>130.04000000000002</v>
      </c>
      <c r="I72" s="159">
        <v>0</v>
      </c>
    </row>
    <row r="73" spans="1:9" ht="48">
      <c r="A73" s="147" t="s">
        <v>399</v>
      </c>
      <c r="B73" s="160">
        <v>600</v>
      </c>
      <c r="C73" s="164" t="s">
        <v>402</v>
      </c>
      <c r="D73" s="161" t="s">
        <v>519</v>
      </c>
      <c r="E73" s="164"/>
      <c r="F73" s="163">
        <f t="shared" si="13"/>
        <v>140.1</v>
      </c>
      <c r="G73" s="163">
        <f t="shared" si="13"/>
        <v>130.04000000000002</v>
      </c>
      <c r="H73" s="163">
        <f t="shared" si="13"/>
        <v>130.04000000000002</v>
      </c>
      <c r="I73" s="159">
        <v>0</v>
      </c>
    </row>
    <row r="74" spans="1:9" ht="24">
      <c r="A74" s="147" t="s">
        <v>409</v>
      </c>
      <c r="B74" s="160">
        <v>600</v>
      </c>
      <c r="C74" s="164" t="s">
        <v>402</v>
      </c>
      <c r="D74" s="161" t="s">
        <v>521</v>
      </c>
      <c r="E74" s="164"/>
      <c r="F74" s="163">
        <f t="shared" si="13"/>
        <v>140.1</v>
      </c>
      <c r="G74" s="163">
        <f t="shared" si="13"/>
        <v>130.04000000000002</v>
      </c>
      <c r="H74" s="163">
        <f t="shared" si="13"/>
        <v>130.04000000000002</v>
      </c>
      <c r="I74" s="159">
        <v>0</v>
      </c>
    </row>
    <row r="75" spans="1:9" ht="72">
      <c r="A75" s="165" t="s">
        <v>571</v>
      </c>
      <c r="B75" s="160">
        <v>600</v>
      </c>
      <c r="C75" s="164" t="s">
        <v>402</v>
      </c>
      <c r="D75" s="161" t="s">
        <v>528</v>
      </c>
      <c r="E75" s="164"/>
      <c r="F75" s="163">
        <f>F76+F79</f>
        <v>140.1</v>
      </c>
      <c r="G75" s="163">
        <f>G76+G79</f>
        <v>130.04000000000002</v>
      </c>
      <c r="H75" s="163">
        <f>H76+H79</f>
        <v>130.04000000000002</v>
      </c>
      <c r="I75" s="159">
        <v>0</v>
      </c>
    </row>
    <row r="76" spans="1:9" ht="36">
      <c r="A76" s="147" t="s">
        <v>381</v>
      </c>
      <c r="B76" s="160">
        <v>600</v>
      </c>
      <c r="C76" s="164" t="s">
        <v>402</v>
      </c>
      <c r="D76" s="161" t="s">
        <v>528</v>
      </c>
      <c r="E76" s="164" t="s">
        <v>318</v>
      </c>
      <c r="F76" s="163">
        <f aca="true" t="shared" si="14" ref="F76:H77">F77</f>
        <v>50</v>
      </c>
      <c r="G76" s="163">
        <f t="shared" si="14"/>
        <v>50</v>
      </c>
      <c r="H76" s="163">
        <f t="shared" si="14"/>
        <v>50</v>
      </c>
      <c r="I76" s="159">
        <v>0</v>
      </c>
    </row>
    <row r="77" spans="1:9" ht="12.75">
      <c r="A77" s="147" t="s">
        <v>334</v>
      </c>
      <c r="B77" s="160">
        <v>600</v>
      </c>
      <c r="C77" s="164" t="s">
        <v>402</v>
      </c>
      <c r="D77" s="161" t="s">
        <v>528</v>
      </c>
      <c r="E77" s="164" t="s">
        <v>285</v>
      </c>
      <c r="F77" s="163">
        <f t="shared" si="14"/>
        <v>50</v>
      </c>
      <c r="G77" s="163">
        <f t="shared" si="14"/>
        <v>50</v>
      </c>
      <c r="H77" s="163">
        <f t="shared" si="14"/>
        <v>50</v>
      </c>
      <c r="I77" s="159">
        <v>0</v>
      </c>
    </row>
    <row r="78" spans="1:9" ht="24">
      <c r="A78" s="147" t="s">
        <v>575</v>
      </c>
      <c r="B78" s="160">
        <v>600</v>
      </c>
      <c r="C78" s="164" t="s">
        <v>402</v>
      </c>
      <c r="D78" s="161" t="s">
        <v>528</v>
      </c>
      <c r="E78" s="164" t="s">
        <v>618</v>
      </c>
      <c r="F78" s="163">
        <v>50</v>
      </c>
      <c r="G78" s="163">
        <v>50</v>
      </c>
      <c r="H78" s="163">
        <v>50</v>
      </c>
      <c r="I78" s="159">
        <v>0</v>
      </c>
    </row>
    <row r="79" spans="1:9" ht="12.75">
      <c r="A79" s="165" t="s">
        <v>390</v>
      </c>
      <c r="B79" s="160">
        <v>600</v>
      </c>
      <c r="C79" s="164" t="s">
        <v>402</v>
      </c>
      <c r="D79" s="161" t="s">
        <v>528</v>
      </c>
      <c r="E79" s="164" t="s">
        <v>389</v>
      </c>
      <c r="F79" s="163">
        <f aca="true" t="shared" si="15" ref="F79:H80">F80</f>
        <v>90.1</v>
      </c>
      <c r="G79" s="163">
        <f t="shared" si="15"/>
        <v>80.04</v>
      </c>
      <c r="H79" s="163">
        <f t="shared" si="15"/>
        <v>80.04</v>
      </c>
      <c r="I79" s="159">
        <v>0</v>
      </c>
    </row>
    <row r="80" spans="1:9" ht="24">
      <c r="A80" s="165" t="s">
        <v>391</v>
      </c>
      <c r="B80" s="160">
        <v>600</v>
      </c>
      <c r="C80" s="164" t="s">
        <v>402</v>
      </c>
      <c r="D80" s="161" t="s">
        <v>528</v>
      </c>
      <c r="E80" s="164" t="s">
        <v>320</v>
      </c>
      <c r="F80" s="163">
        <f t="shared" si="15"/>
        <v>90.1</v>
      </c>
      <c r="G80" s="163">
        <f t="shared" si="15"/>
        <v>80.04</v>
      </c>
      <c r="H80" s="163">
        <f t="shared" si="15"/>
        <v>80.04</v>
      </c>
      <c r="I80" s="159">
        <v>0</v>
      </c>
    </row>
    <row r="81" spans="1:9" ht="24">
      <c r="A81" s="147" t="s">
        <v>500</v>
      </c>
      <c r="B81" s="160">
        <v>600</v>
      </c>
      <c r="C81" s="164" t="s">
        <v>402</v>
      </c>
      <c r="D81" s="161" t="s">
        <v>528</v>
      </c>
      <c r="E81" s="164" t="s">
        <v>494</v>
      </c>
      <c r="F81" s="163">
        <v>90.1</v>
      </c>
      <c r="G81" s="163">
        <v>80.04</v>
      </c>
      <c r="H81" s="163">
        <v>80.04</v>
      </c>
      <c r="I81" s="159">
        <v>0</v>
      </c>
    </row>
    <row r="82" spans="1:9" ht="12.75">
      <c r="A82" s="144" t="s">
        <v>330</v>
      </c>
      <c r="B82" s="160">
        <v>600</v>
      </c>
      <c r="C82" s="164" t="s">
        <v>403</v>
      </c>
      <c r="D82" s="164"/>
      <c r="E82" s="164"/>
      <c r="F82" s="163">
        <f>F83+F89</f>
        <v>1377.12</v>
      </c>
      <c r="G82" s="163">
        <f>G83+G89</f>
        <v>1989.26</v>
      </c>
      <c r="H82" s="163">
        <f>H83+H89</f>
        <v>1359.47</v>
      </c>
      <c r="I82" s="159">
        <f aca="true" t="shared" si="16" ref="I82:I145">H82/G82*100</f>
        <v>68.3404884228306</v>
      </c>
    </row>
    <row r="83" spans="1:9" ht="12.75">
      <c r="A83" s="144" t="s">
        <v>331</v>
      </c>
      <c r="B83" s="160">
        <v>600</v>
      </c>
      <c r="C83" s="164" t="s">
        <v>404</v>
      </c>
      <c r="D83" s="164"/>
      <c r="E83" s="164"/>
      <c r="F83" s="163">
        <f aca="true" t="shared" si="17" ref="F83:H87">F84</f>
        <v>200</v>
      </c>
      <c r="G83" s="163">
        <f t="shared" si="17"/>
        <v>200</v>
      </c>
      <c r="H83" s="163">
        <f t="shared" si="17"/>
        <v>110.82</v>
      </c>
      <c r="I83" s="159">
        <f t="shared" si="16"/>
        <v>55.40999999999999</v>
      </c>
    </row>
    <row r="84" spans="1:9" ht="36">
      <c r="A84" s="144" t="s">
        <v>462</v>
      </c>
      <c r="B84" s="160">
        <v>600</v>
      </c>
      <c r="C84" s="164" t="s">
        <v>404</v>
      </c>
      <c r="D84" s="164" t="s">
        <v>522</v>
      </c>
      <c r="E84" s="164"/>
      <c r="F84" s="163">
        <f t="shared" si="17"/>
        <v>200</v>
      </c>
      <c r="G84" s="163">
        <f t="shared" si="17"/>
        <v>200</v>
      </c>
      <c r="H84" s="163">
        <f t="shared" si="17"/>
        <v>110.82</v>
      </c>
      <c r="I84" s="159">
        <f t="shared" si="16"/>
        <v>55.40999999999999</v>
      </c>
    </row>
    <row r="85" spans="1:9" ht="36">
      <c r="A85" s="144" t="s">
        <v>463</v>
      </c>
      <c r="B85" s="160">
        <v>600</v>
      </c>
      <c r="C85" s="164" t="s">
        <v>404</v>
      </c>
      <c r="D85" s="164" t="s">
        <v>523</v>
      </c>
      <c r="E85" s="164"/>
      <c r="F85" s="163">
        <f t="shared" si="17"/>
        <v>200</v>
      </c>
      <c r="G85" s="163">
        <f t="shared" si="17"/>
        <v>200</v>
      </c>
      <c r="H85" s="163">
        <f t="shared" si="17"/>
        <v>110.82</v>
      </c>
      <c r="I85" s="159">
        <f t="shared" si="16"/>
        <v>55.40999999999999</v>
      </c>
    </row>
    <row r="86" spans="1:9" ht="72">
      <c r="A86" s="165" t="s">
        <v>572</v>
      </c>
      <c r="B86" s="160">
        <v>600</v>
      </c>
      <c r="C86" s="164" t="s">
        <v>404</v>
      </c>
      <c r="D86" s="164" t="s">
        <v>526</v>
      </c>
      <c r="E86" s="164"/>
      <c r="F86" s="163">
        <f t="shared" si="17"/>
        <v>200</v>
      </c>
      <c r="G86" s="163">
        <f t="shared" si="17"/>
        <v>200</v>
      </c>
      <c r="H86" s="163">
        <f t="shared" si="17"/>
        <v>110.82</v>
      </c>
      <c r="I86" s="159">
        <f t="shared" si="16"/>
        <v>55.40999999999999</v>
      </c>
    </row>
    <row r="87" spans="1:9" ht="12.75">
      <c r="A87" s="144" t="s">
        <v>465</v>
      </c>
      <c r="B87" s="160">
        <v>600</v>
      </c>
      <c r="C87" s="164" t="s">
        <v>404</v>
      </c>
      <c r="D87" s="164" t="s">
        <v>526</v>
      </c>
      <c r="E87" s="164" t="s">
        <v>464</v>
      </c>
      <c r="F87" s="163">
        <f t="shared" si="17"/>
        <v>200</v>
      </c>
      <c r="G87" s="163">
        <f t="shared" si="17"/>
        <v>200</v>
      </c>
      <c r="H87" s="163">
        <f t="shared" si="17"/>
        <v>110.82</v>
      </c>
      <c r="I87" s="159">
        <f t="shared" si="16"/>
        <v>55.40999999999999</v>
      </c>
    </row>
    <row r="88" spans="1:9" ht="24">
      <c r="A88" s="144" t="s">
        <v>467</v>
      </c>
      <c r="B88" s="160">
        <v>600</v>
      </c>
      <c r="C88" s="164" t="s">
        <v>404</v>
      </c>
      <c r="D88" s="164" t="s">
        <v>526</v>
      </c>
      <c r="E88" s="164" t="s">
        <v>466</v>
      </c>
      <c r="F88" s="163">
        <v>200</v>
      </c>
      <c r="G88" s="163">
        <v>200</v>
      </c>
      <c r="H88" s="163">
        <v>110.82</v>
      </c>
      <c r="I88" s="159">
        <f t="shared" si="16"/>
        <v>55.40999999999999</v>
      </c>
    </row>
    <row r="89" spans="1:9" ht="12.75">
      <c r="A89" s="144" t="s">
        <v>469</v>
      </c>
      <c r="B89" s="160">
        <v>600</v>
      </c>
      <c r="C89" s="164" t="s">
        <v>405</v>
      </c>
      <c r="D89" s="164"/>
      <c r="E89" s="164"/>
      <c r="F89" s="163">
        <f>F90+F117</f>
        <v>1177.12</v>
      </c>
      <c r="G89" s="163">
        <f>G90+G117</f>
        <v>1789.26</v>
      </c>
      <c r="H89" s="163">
        <f>H90+H117</f>
        <v>1248.65</v>
      </c>
      <c r="I89" s="159">
        <f t="shared" si="16"/>
        <v>69.7858332494998</v>
      </c>
    </row>
    <row r="90" spans="1:9" ht="22.5" customHeight="1">
      <c r="A90" s="144" t="s">
        <v>462</v>
      </c>
      <c r="B90" s="160">
        <v>600</v>
      </c>
      <c r="C90" s="164" t="s">
        <v>405</v>
      </c>
      <c r="D90" s="164" t="s">
        <v>522</v>
      </c>
      <c r="E90" s="164"/>
      <c r="F90" s="163">
        <f>F91+F112</f>
        <v>206.32</v>
      </c>
      <c r="G90" s="163">
        <f>G91+G112</f>
        <v>216.45000000000002</v>
      </c>
      <c r="H90" s="163">
        <f>H91+H112</f>
        <v>216.45000000000002</v>
      </c>
      <c r="I90" s="159">
        <f t="shared" si="16"/>
        <v>100</v>
      </c>
    </row>
    <row r="91" spans="1:9" ht="24">
      <c r="A91" s="144" t="s">
        <v>468</v>
      </c>
      <c r="B91" s="160">
        <v>600</v>
      </c>
      <c r="C91" s="164" t="s">
        <v>405</v>
      </c>
      <c r="D91" s="164" t="s">
        <v>524</v>
      </c>
      <c r="E91" s="164"/>
      <c r="F91" s="163">
        <f>F92+F104+F108</f>
        <v>116.32</v>
      </c>
      <c r="G91" s="163">
        <f>G92+G104+G108+G96+G100</f>
        <v>216.45000000000002</v>
      </c>
      <c r="H91" s="163">
        <f>H92+H104+H108+H96+H100</f>
        <v>216.45000000000002</v>
      </c>
      <c r="I91" s="159">
        <f t="shared" si="16"/>
        <v>100</v>
      </c>
    </row>
    <row r="92" spans="1:9" ht="84">
      <c r="A92" s="165" t="s">
        <v>173</v>
      </c>
      <c r="B92" s="160">
        <v>600</v>
      </c>
      <c r="C92" s="164" t="s">
        <v>405</v>
      </c>
      <c r="D92" s="164" t="s">
        <v>525</v>
      </c>
      <c r="E92" s="164"/>
      <c r="F92" s="163">
        <f aca="true" t="shared" si="18" ref="F92:H94">F93</f>
        <v>116.32</v>
      </c>
      <c r="G92" s="163">
        <v>1.65</v>
      </c>
      <c r="H92" s="163">
        <f t="shared" si="18"/>
        <v>1.65</v>
      </c>
      <c r="I92" s="159">
        <f t="shared" si="16"/>
        <v>100</v>
      </c>
    </row>
    <row r="93" spans="1:9" ht="12.75">
      <c r="A93" s="147" t="s">
        <v>390</v>
      </c>
      <c r="B93" s="160">
        <v>600</v>
      </c>
      <c r="C93" s="164" t="s">
        <v>405</v>
      </c>
      <c r="D93" s="164" t="s">
        <v>525</v>
      </c>
      <c r="E93" s="164" t="s">
        <v>389</v>
      </c>
      <c r="F93" s="163">
        <f t="shared" si="18"/>
        <v>116.32</v>
      </c>
      <c r="G93" s="163">
        <f t="shared" si="18"/>
        <v>115.6</v>
      </c>
      <c r="H93" s="163">
        <f t="shared" si="18"/>
        <v>1.65</v>
      </c>
      <c r="I93" s="159">
        <f t="shared" si="16"/>
        <v>1.4273356401384083</v>
      </c>
    </row>
    <row r="94" spans="1:9" ht="24">
      <c r="A94" s="147" t="s">
        <v>391</v>
      </c>
      <c r="B94" s="160">
        <v>600</v>
      </c>
      <c r="C94" s="164" t="s">
        <v>405</v>
      </c>
      <c r="D94" s="164" t="s">
        <v>525</v>
      </c>
      <c r="E94" s="164" t="s">
        <v>320</v>
      </c>
      <c r="F94" s="163">
        <f t="shared" si="18"/>
        <v>116.32</v>
      </c>
      <c r="G94" s="163">
        <f t="shared" si="18"/>
        <v>115.6</v>
      </c>
      <c r="H94" s="163">
        <f t="shared" si="18"/>
        <v>1.65</v>
      </c>
      <c r="I94" s="159">
        <f t="shared" si="16"/>
        <v>1.4273356401384083</v>
      </c>
    </row>
    <row r="95" spans="1:9" ht="24">
      <c r="A95" s="147" t="s">
        <v>500</v>
      </c>
      <c r="B95" s="160">
        <v>600</v>
      </c>
      <c r="C95" s="164" t="s">
        <v>405</v>
      </c>
      <c r="D95" s="164" t="s">
        <v>525</v>
      </c>
      <c r="E95" s="164" t="s">
        <v>494</v>
      </c>
      <c r="F95" s="163">
        <v>116.32</v>
      </c>
      <c r="G95" s="163">
        <v>115.6</v>
      </c>
      <c r="H95" s="163">
        <v>1.65</v>
      </c>
      <c r="I95" s="159">
        <f t="shared" si="16"/>
        <v>1.4273356401384083</v>
      </c>
    </row>
    <row r="96" spans="1:9" ht="84">
      <c r="A96" s="147" t="s">
        <v>611</v>
      </c>
      <c r="B96" s="160">
        <v>600</v>
      </c>
      <c r="C96" s="164" t="s">
        <v>405</v>
      </c>
      <c r="D96" s="164" t="s">
        <v>70</v>
      </c>
      <c r="E96" s="164"/>
      <c r="F96" s="163">
        <f aca="true" t="shared" si="19" ref="F96:H98">F97</f>
        <v>0</v>
      </c>
      <c r="G96" s="163">
        <f t="shared" si="19"/>
        <v>5.4</v>
      </c>
      <c r="H96" s="163">
        <f t="shared" si="19"/>
        <v>5.4</v>
      </c>
      <c r="I96" s="159">
        <f t="shared" si="16"/>
        <v>100</v>
      </c>
    </row>
    <row r="97" spans="1:9" ht="12.75">
      <c r="A97" s="147" t="s">
        <v>390</v>
      </c>
      <c r="B97" s="160">
        <v>600</v>
      </c>
      <c r="C97" s="164" t="s">
        <v>405</v>
      </c>
      <c r="D97" s="164" t="s">
        <v>70</v>
      </c>
      <c r="E97" s="164" t="s">
        <v>389</v>
      </c>
      <c r="F97" s="163">
        <f t="shared" si="19"/>
        <v>0</v>
      </c>
      <c r="G97" s="163">
        <f t="shared" si="19"/>
        <v>5.4</v>
      </c>
      <c r="H97" s="163">
        <f t="shared" si="19"/>
        <v>5.4</v>
      </c>
      <c r="I97" s="159">
        <f t="shared" si="16"/>
        <v>100</v>
      </c>
    </row>
    <row r="98" spans="1:9" ht="24">
      <c r="A98" s="147" t="s">
        <v>391</v>
      </c>
      <c r="B98" s="160">
        <v>600</v>
      </c>
      <c r="C98" s="164" t="s">
        <v>405</v>
      </c>
      <c r="D98" s="164" t="s">
        <v>70</v>
      </c>
      <c r="E98" s="164" t="s">
        <v>320</v>
      </c>
      <c r="F98" s="163">
        <f t="shared" si="19"/>
        <v>0</v>
      </c>
      <c r="G98" s="163">
        <f t="shared" si="19"/>
        <v>5.4</v>
      </c>
      <c r="H98" s="163">
        <f t="shared" si="19"/>
        <v>5.4</v>
      </c>
      <c r="I98" s="159">
        <f t="shared" si="16"/>
        <v>100</v>
      </c>
    </row>
    <row r="99" spans="1:9" ht="24">
      <c r="A99" s="147" t="s">
        <v>500</v>
      </c>
      <c r="B99" s="160">
        <v>600</v>
      </c>
      <c r="C99" s="164" t="s">
        <v>405</v>
      </c>
      <c r="D99" s="164" t="s">
        <v>70</v>
      </c>
      <c r="E99" s="164" t="s">
        <v>494</v>
      </c>
      <c r="F99" s="163">
        <v>0</v>
      </c>
      <c r="G99" s="163">
        <v>5.4</v>
      </c>
      <c r="H99" s="163">
        <v>5.4</v>
      </c>
      <c r="I99" s="159">
        <f t="shared" si="16"/>
        <v>100</v>
      </c>
    </row>
    <row r="100" spans="1:9" ht="72">
      <c r="A100" s="147" t="s">
        <v>613</v>
      </c>
      <c r="B100" s="160">
        <v>600</v>
      </c>
      <c r="C100" s="164" t="s">
        <v>405</v>
      </c>
      <c r="D100" s="164" t="s">
        <v>71</v>
      </c>
      <c r="E100" s="164"/>
      <c r="F100" s="163">
        <f aca="true" t="shared" si="20" ref="F100:H102">F101</f>
        <v>0</v>
      </c>
      <c r="G100" s="163">
        <f t="shared" si="20"/>
        <v>31</v>
      </c>
      <c r="H100" s="163">
        <f t="shared" si="20"/>
        <v>31</v>
      </c>
      <c r="I100" s="159">
        <f t="shared" si="16"/>
        <v>100</v>
      </c>
    </row>
    <row r="101" spans="1:9" ht="12.75">
      <c r="A101" s="147" t="s">
        <v>390</v>
      </c>
      <c r="B101" s="160">
        <v>600</v>
      </c>
      <c r="C101" s="164" t="s">
        <v>405</v>
      </c>
      <c r="D101" s="164" t="s">
        <v>71</v>
      </c>
      <c r="E101" s="164" t="s">
        <v>389</v>
      </c>
      <c r="F101" s="163">
        <f t="shared" si="20"/>
        <v>0</v>
      </c>
      <c r="G101" s="163">
        <f t="shared" si="20"/>
        <v>31</v>
      </c>
      <c r="H101" s="163">
        <f t="shared" si="20"/>
        <v>31</v>
      </c>
      <c r="I101" s="159">
        <f t="shared" si="16"/>
        <v>100</v>
      </c>
    </row>
    <row r="102" spans="1:9" ht="24">
      <c r="A102" s="147" t="s">
        <v>391</v>
      </c>
      <c r="B102" s="160">
        <v>600</v>
      </c>
      <c r="C102" s="164" t="s">
        <v>405</v>
      </c>
      <c r="D102" s="164" t="s">
        <v>71</v>
      </c>
      <c r="E102" s="164" t="s">
        <v>320</v>
      </c>
      <c r="F102" s="163">
        <f t="shared" si="20"/>
        <v>0</v>
      </c>
      <c r="G102" s="163">
        <f t="shared" si="20"/>
        <v>31</v>
      </c>
      <c r="H102" s="163">
        <f t="shared" si="20"/>
        <v>31</v>
      </c>
      <c r="I102" s="159">
        <f t="shared" si="16"/>
        <v>100</v>
      </c>
    </row>
    <row r="103" spans="1:9" ht="24">
      <c r="A103" s="147" t="s">
        <v>500</v>
      </c>
      <c r="B103" s="160">
        <v>600</v>
      </c>
      <c r="C103" s="164" t="s">
        <v>405</v>
      </c>
      <c r="D103" s="164" t="s">
        <v>71</v>
      </c>
      <c r="E103" s="164" t="s">
        <v>494</v>
      </c>
      <c r="F103" s="163">
        <v>0</v>
      </c>
      <c r="G103" s="163">
        <v>31</v>
      </c>
      <c r="H103" s="163">
        <v>31</v>
      </c>
      <c r="I103" s="159">
        <f t="shared" si="16"/>
        <v>100</v>
      </c>
    </row>
    <row r="104" spans="1:9" ht="84">
      <c r="A104" s="147" t="s">
        <v>611</v>
      </c>
      <c r="B104" s="160">
        <v>600</v>
      </c>
      <c r="C104" s="164" t="s">
        <v>405</v>
      </c>
      <c r="D104" s="164" t="s">
        <v>612</v>
      </c>
      <c r="E104" s="164"/>
      <c r="F104" s="163">
        <f aca="true" t="shared" si="21" ref="F104:H106">F105</f>
        <v>0</v>
      </c>
      <c r="G104" s="163">
        <f t="shared" si="21"/>
        <v>23.4</v>
      </c>
      <c r="H104" s="163">
        <f t="shared" si="21"/>
        <v>23.4</v>
      </c>
      <c r="I104" s="159">
        <f t="shared" si="16"/>
        <v>100</v>
      </c>
    </row>
    <row r="105" spans="1:9" ht="12.75">
      <c r="A105" s="147" t="s">
        <v>390</v>
      </c>
      <c r="B105" s="160">
        <v>600</v>
      </c>
      <c r="C105" s="164" t="s">
        <v>405</v>
      </c>
      <c r="D105" s="164" t="s">
        <v>612</v>
      </c>
      <c r="E105" s="164" t="s">
        <v>389</v>
      </c>
      <c r="F105" s="163">
        <f t="shared" si="21"/>
        <v>0</v>
      </c>
      <c r="G105" s="163">
        <f t="shared" si="21"/>
        <v>23.4</v>
      </c>
      <c r="H105" s="163">
        <f t="shared" si="21"/>
        <v>23.4</v>
      </c>
      <c r="I105" s="159">
        <f t="shared" si="16"/>
        <v>100</v>
      </c>
    </row>
    <row r="106" spans="1:9" ht="24">
      <c r="A106" s="147" t="s">
        <v>391</v>
      </c>
      <c r="B106" s="160">
        <v>600</v>
      </c>
      <c r="C106" s="164" t="s">
        <v>405</v>
      </c>
      <c r="D106" s="164" t="s">
        <v>612</v>
      </c>
      <c r="E106" s="164" t="s">
        <v>320</v>
      </c>
      <c r="F106" s="163">
        <f t="shared" si="21"/>
        <v>0</v>
      </c>
      <c r="G106" s="163">
        <f t="shared" si="21"/>
        <v>23.4</v>
      </c>
      <c r="H106" s="163">
        <f t="shared" si="21"/>
        <v>23.4</v>
      </c>
      <c r="I106" s="159">
        <f t="shared" si="16"/>
        <v>100</v>
      </c>
    </row>
    <row r="107" spans="1:9" ht="24">
      <c r="A107" s="147" t="s">
        <v>500</v>
      </c>
      <c r="B107" s="160">
        <v>600</v>
      </c>
      <c r="C107" s="164" t="s">
        <v>405</v>
      </c>
      <c r="D107" s="164" t="s">
        <v>612</v>
      </c>
      <c r="E107" s="164" t="s">
        <v>494</v>
      </c>
      <c r="F107" s="163"/>
      <c r="G107" s="163">
        <v>23.4</v>
      </c>
      <c r="H107" s="163">
        <v>23.4</v>
      </c>
      <c r="I107" s="159">
        <f t="shared" si="16"/>
        <v>100</v>
      </c>
    </row>
    <row r="108" spans="1:9" ht="72">
      <c r="A108" s="147" t="s">
        <v>613</v>
      </c>
      <c r="B108" s="160">
        <v>600</v>
      </c>
      <c r="C108" s="164" t="s">
        <v>405</v>
      </c>
      <c r="D108" s="164" t="s">
        <v>614</v>
      </c>
      <c r="E108" s="164"/>
      <c r="F108" s="163">
        <f aca="true" t="shared" si="22" ref="F108:H110">F109</f>
        <v>0</v>
      </c>
      <c r="G108" s="163">
        <f t="shared" si="22"/>
        <v>155</v>
      </c>
      <c r="H108" s="163">
        <f t="shared" si="22"/>
        <v>155</v>
      </c>
      <c r="I108" s="159">
        <f t="shared" si="16"/>
        <v>100</v>
      </c>
    </row>
    <row r="109" spans="1:9" ht="12.75">
      <c r="A109" s="147" t="s">
        <v>390</v>
      </c>
      <c r="B109" s="160">
        <v>600</v>
      </c>
      <c r="C109" s="164" t="s">
        <v>405</v>
      </c>
      <c r="D109" s="164" t="s">
        <v>614</v>
      </c>
      <c r="E109" s="164" t="s">
        <v>389</v>
      </c>
      <c r="F109" s="163">
        <f t="shared" si="22"/>
        <v>0</v>
      </c>
      <c r="G109" s="163">
        <f t="shared" si="22"/>
        <v>155</v>
      </c>
      <c r="H109" s="163">
        <f t="shared" si="22"/>
        <v>155</v>
      </c>
      <c r="I109" s="159">
        <f t="shared" si="16"/>
        <v>100</v>
      </c>
    </row>
    <row r="110" spans="1:9" ht="24">
      <c r="A110" s="147" t="s">
        <v>391</v>
      </c>
      <c r="B110" s="160">
        <v>600</v>
      </c>
      <c r="C110" s="164" t="s">
        <v>405</v>
      </c>
      <c r="D110" s="164" t="s">
        <v>614</v>
      </c>
      <c r="E110" s="164" t="s">
        <v>320</v>
      </c>
      <c r="F110" s="163">
        <f t="shared" si="22"/>
        <v>0</v>
      </c>
      <c r="G110" s="163">
        <f t="shared" si="22"/>
        <v>155</v>
      </c>
      <c r="H110" s="163">
        <f t="shared" si="22"/>
        <v>155</v>
      </c>
      <c r="I110" s="159">
        <f t="shared" si="16"/>
        <v>100</v>
      </c>
    </row>
    <row r="111" spans="1:9" ht="24">
      <c r="A111" s="147" t="s">
        <v>500</v>
      </c>
      <c r="B111" s="160">
        <v>600</v>
      </c>
      <c r="C111" s="164" t="s">
        <v>405</v>
      </c>
      <c r="D111" s="164" t="s">
        <v>614</v>
      </c>
      <c r="E111" s="164" t="s">
        <v>494</v>
      </c>
      <c r="F111" s="163"/>
      <c r="G111" s="163">
        <v>155</v>
      </c>
      <c r="H111" s="163">
        <v>155</v>
      </c>
      <c r="I111" s="159">
        <f t="shared" si="16"/>
        <v>100</v>
      </c>
    </row>
    <row r="112" spans="1:9" ht="24">
      <c r="A112" s="144" t="s">
        <v>658</v>
      </c>
      <c r="B112" s="160">
        <v>600</v>
      </c>
      <c r="C112" s="164" t="s">
        <v>405</v>
      </c>
      <c r="D112" s="164" t="s">
        <v>531</v>
      </c>
      <c r="E112" s="164"/>
      <c r="F112" s="163">
        <f aca="true" t="shared" si="23" ref="F112:H115">F113</f>
        <v>90</v>
      </c>
      <c r="G112" s="163">
        <f t="shared" si="23"/>
        <v>0</v>
      </c>
      <c r="H112" s="163">
        <f t="shared" si="23"/>
        <v>0</v>
      </c>
      <c r="I112" s="159">
        <v>0</v>
      </c>
    </row>
    <row r="113" spans="1:9" ht="72">
      <c r="A113" s="165" t="s">
        <v>174</v>
      </c>
      <c r="B113" s="160">
        <v>600</v>
      </c>
      <c r="C113" s="164" t="s">
        <v>405</v>
      </c>
      <c r="D113" s="164" t="s">
        <v>530</v>
      </c>
      <c r="E113" s="164"/>
      <c r="F113" s="163">
        <f t="shared" si="23"/>
        <v>90</v>
      </c>
      <c r="G113" s="163">
        <f t="shared" si="23"/>
        <v>0</v>
      </c>
      <c r="H113" s="163">
        <f t="shared" si="23"/>
        <v>0</v>
      </c>
      <c r="I113" s="159">
        <v>0</v>
      </c>
    </row>
    <row r="114" spans="1:9" ht="12.75">
      <c r="A114" s="147" t="s">
        <v>390</v>
      </c>
      <c r="B114" s="160">
        <v>600</v>
      </c>
      <c r="C114" s="164" t="s">
        <v>405</v>
      </c>
      <c r="D114" s="164" t="s">
        <v>530</v>
      </c>
      <c r="E114" s="164" t="s">
        <v>389</v>
      </c>
      <c r="F114" s="163">
        <f t="shared" si="23"/>
        <v>90</v>
      </c>
      <c r="G114" s="163">
        <f t="shared" si="23"/>
        <v>0</v>
      </c>
      <c r="H114" s="163">
        <f t="shared" si="23"/>
        <v>0</v>
      </c>
      <c r="I114" s="159">
        <v>0</v>
      </c>
    </row>
    <row r="115" spans="1:9" ht="24">
      <c r="A115" s="147" t="s">
        <v>391</v>
      </c>
      <c r="B115" s="160">
        <v>600</v>
      </c>
      <c r="C115" s="164" t="s">
        <v>405</v>
      </c>
      <c r="D115" s="164" t="s">
        <v>530</v>
      </c>
      <c r="E115" s="164" t="s">
        <v>320</v>
      </c>
      <c r="F115" s="163">
        <f t="shared" si="23"/>
        <v>90</v>
      </c>
      <c r="G115" s="163">
        <f t="shared" si="23"/>
        <v>0</v>
      </c>
      <c r="H115" s="163">
        <f t="shared" si="23"/>
        <v>0</v>
      </c>
      <c r="I115" s="159">
        <v>0</v>
      </c>
    </row>
    <row r="116" spans="1:9" ht="24">
      <c r="A116" s="147" t="s">
        <v>501</v>
      </c>
      <c r="B116" s="160">
        <v>600</v>
      </c>
      <c r="C116" s="164" t="s">
        <v>405</v>
      </c>
      <c r="D116" s="164" t="s">
        <v>530</v>
      </c>
      <c r="E116" s="164" t="s">
        <v>495</v>
      </c>
      <c r="F116" s="163">
        <v>90</v>
      </c>
      <c r="G116" s="163">
        <v>0</v>
      </c>
      <c r="H116" s="163">
        <v>0</v>
      </c>
      <c r="I116" s="159">
        <v>0</v>
      </c>
    </row>
    <row r="117" spans="1:9" ht="36">
      <c r="A117" s="166" t="s">
        <v>470</v>
      </c>
      <c r="B117" s="160">
        <v>600</v>
      </c>
      <c r="C117" s="164" t="s">
        <v>405</v>
      </c>
      <c r="D117" s="164" t="s">
        <v>514</v>
      </c>
      <c r="E117" s="164"/>
      <c r="F117" s="163">
        <f aca="true" t="shared" si="24" ref="F117:H121">F118</f>
        <v>970.8</v>
      </c>
      <c r="G117" s="163">
        <f t="shared" si="24"/>
        <v>1572.81</v>
      </c>
      <c r="H117" s="163">
        <f t="shared" si="24"/>
        <v>1032.2</v>
      </c>
      <c r="I117" s="159">
        <f t="shared" si="16"/>
        <v>65.62776177669267</v>
      </c>
    </row>
    <row r="118" spans="1:9" ht="24">
      <c r="A118" s="166" t="s">
        <v>471</v>
      </c>
      <c r="B118" s="160">
        <v>600</v>
      </c>
      <c r="C118" s="164" t="s">
        <v>405</v>
      </c>
      <c r="D118" s="164" t="s">
        <v>515</v>
      </c>
      <c r="E118" s="164"/>
      <c r="F118" s="163">
        <f t="shared" si="24"/>
        <v>970.8</v>
      </c>
      <c r="G118" s="163">
        <f>G119+G123+G127</f>
        <v>1572.81</v>
      </c>
      <c r="H118" s="163">
        <f>H119+H123+H127</f>
        <v>1032.2</v>
      </c>
      <c r="I118" s="159">
        <f t="shared" si="16"/>
        <v>65.62776177669267</v>
      </c>
    </row>
    <row r="119" spans="1:9" ht="72">
      <c r="A119" s="165" t="s">
        <v>179</v>
      </c>
      <c r="B119" s="160">
        <v>600</v>
      </c>
      <c r="C119" s="164" t="s">
        <v>405</v>
      </c>
      <c r="D119" s="164" t="s">
        <v>532</v>
      </c>
      <c r="E119" s="164"/>
      <c r="F119" s="163">
        <f t="shared" si="24"/>
        <v>970.8</v>
      </c>
      <c r="G119" s="163">
        <f t="shared" si="24"/>
        <v>970.8</v>
      </c>
      <c r="H119" s="163">
        <f t="shared" si="24"/>
        <v>436.21</v>
      </c>
      <c r="I119" s="159">
        <f t="shared" si="16"/>
        <v>44.93304491141327</v>
      </c>
    </row>
    <row r="120" spans="1:9" ht="12.75">
      <c r="A120" s="147" t="s">
        <v>390</v>
      </c>
      <c r="B120" s="160">
        <v>600</v>
      </c>
      <c r="C120" s="164" t="s">
        <v>405</v>
      </c>
      <c r="D120" s="164" t="s">
        <v>532</v>
      </c>
      <c r="E120" s="164" t="s">
        <v>389</v>
      </c>
      <c r="F120" s="163">
        <f t="shared" si="24"/>
        <v>970.8</v>
      </c>
      <c r="G120" s="163">
        <f t="shared" si="24"/>
        <v>970.8</v>
      </c>
      <c r="H120" s="163">
        <f t="shared" si="24"/>
        <v>436.21</v>
      </c>
      <c r="I120" s="159">
        <f t="shared" si="16"/>
        <v>44.93304491141327</v>
      </c>
    </row>
    <row r="121" spans="1:9" ht="24">
      <c r="A121" s="147" t="s">
        <v>391</v>
      </c>
      <c r="B121" s="160">
        <v>600</v>
      </c>
      <c r="C121" s="164" t="s">
        <v>405</v>
      </c>
      <c r="D121" s="164" t="s">
        <v>532</v>
      </c>
      <c r="E121" s="164" t="s">
        <v>320</v>
      </c>
      <c r="F121" s="163">
        <f t="shared" si="24"/>
        <v>970.8</v>
      </c>
      <c r="G121" s="163">
        <f t="shared" si="24"/>
        <v>970.8</v>
      </c>
      <c r="H121" s="163">
        <f t="shared" si="24"/>
        <v>436.21</v>
      </c>
      <c r="I121" s="159">
        <f t="shared" si="16"/>
        <v>44.93304491141327</v>
      </c>
    </row>
    <row r="122" spans="1:9" ht="24">
      <c r="A122" s="147" t="s">
        <v>500</v>
      </c>
      <c r="B122" s="160">
        <v>600</v>
      </c>
      <c r="C122" s="164" t="s">
        <v>405</v>
      </c>
      <c r="D122" s="164" t="s">
        <v>532</v>
      </c>
      <c r="E122" s="164" t="s">
        <v>494</v>
      </c>
      <c r="F122" s="163">
        <v>970.8</v>
      </c>
      <c r="G122" s="163">
        <v>970.8</v>
      </c>
      <c r="H122" s="163">
        <v>436.21</v>
      </c>
      <c r="I122" s="159">
        <f t="shared" si="16"/>
        <v>44.93304491141327</v>
      </c>
    </row>
    <row r="123" spans="1:9" ht="84">
      <c r="A123" s="147" t="s">
        <v>656</v>
      </c>
      <c r="B123" s="160">
        <v>600</v>
      </c>
      <c r="C123" s="164" t="s">
        <v>405</v>
      </c>
      <c r="D123" s="164" t="s">
        <v>630</v>
      </c>
      <c r="E123" s="164"/>
      <c r="F123" s="163"/>
      <c r="G123" s="163">
        <f aca="true" t="shared" si="25" ref="G123:H125">G124</f>
        <v>0.61</v>
      </c>
      <c r="H123" s="163">
        <f t="shared" si="25"/>
        <v>0.61</v>
      </c>
      <c r="I123" s="159">
        <f t="shared" si="16"/>
        <v>100</v>
      </c>
    </row>
    <row r="124" spans="1:9" ht="12.75">
      <c r="A124" s="147" t="s">
        <v>390</v>
      </c>
      <c r="B124" s="160">
        <v>600</v>
      </c>
      <c r="C124" s="164" t="s">
        <v>405</v>
      </c>
      <c r="D124" s="164" t="s">
        <v>630</v>
      </c>
      <c r="E124" s="164" t="s">
        <v>389</v>
      </c>
      <c r="F124" s="163">
        <v>0</v>
      </c>
      <c r="G124" s="163">
        <f t="shared" si="25"/>
        <v>0.61</v>
      </c>
      <c r="H124" s="163">
        <f t="shared" si="25"/>
        <v>0.61</v>
      </c>
      <c r="I124" s="159">
        <f t="shared" si="16"/>
        <v>100</v>
      </c>
    </row>
    <row r="125" spans="1:9" ht="24">
      <c r="A125" s="147" t="s">
        <v>391</v>
      </c>
      <c r="B125" s="160">
        <v>600</v>
      </c>
      <c r="C125" s="164" t="s">
        <v>405</v>
      </c>
      <c r="D125" s="164" t="s">
        <v>630</v>
      </c>
      <c r="E125" s="164" t="s">
        <v>320</v>
      </c>
      <c r="F125" s="163">
        <v>0</v>
      </c>
      <c r="G125" s="163">
        <f t="shared" si="25"/>
        <v>0.61</v>
      </c>
      <c r="H125" s="163">
        <f t="shared" si="25"/>
        <v>0.61</v>
      </c>
      <c r="I125" s="159">
        <f t="shared" si="16"/>
        <v>100</v>
      </c>
    </row>
    <row r="126" spans="1:9" ht="24">
      <c r="A126" s="147" t="s">
        <v>500</v>
      </c>
      <c r="B126" s="160">
        <v>600</v>
      </c>
      <c r="C126" s="164" t="s">
        <v>405</v>
      </c>
      <c r="D126" s="164" t="s">
        <v>630</v>
      </c>
      <c r="E126" s="164" t="s">
        <v>494</v>
      </c>
      <c r="F126" s="163">
        <v>0</v>
      </c>
      <c r="G126" s="163">
        <v>0.61</v>
      </c>
      <c r="H126" s="163">
        <v>0.61</v>
      </c>
      <c r="I126" s="159">
        <f t="shared" si="16"/>
        <v>100</v>
      </c>
    </row>
    <row r="127" spans="1:9" ht="96">
      <c r="A127" s="147" t="s">
        <v>655</v>
      </c>
      <c r="B127" s="160">
        <v>600</v>
      </c>
      <c r="C127" s="164" t="s">
        <v>405</v>
      </c>
      <c r="D127" s="164" t="s">
        <v>631</v>
      </c>
      <c r="E127" s="164"/>
      <c r="F127" s="163">
        <f aca="true" t="shared" si="26" ref="F127:H129">F128</f>
        <v>0</v>
      </c>
      <c r="G127" s="163">
        <f t="shared" si="26"/>
        <v>601.4</v>
      </c>
      <c r="H127" s="163">
        <f t="shared" si="26"/>
        <v>595.38</v>
      </c>
      <c r="I127" s="159">
        <f t="shared" si="16"/>
        <v>98.99900232790156</v>
      </c>
    </row>
    <row r="128" spans="1:9" ht="12.75">
      <c r="A128" s="147" t="s">
        <v>390</v>
      </c>
      <c r="B128" s="160">
        <v>600</v>
      </c>
      <c r="C128" s="164" t="s">
        <v>405</v>
      </c>
      <c r="D128" s="164" t="s">
        <v>631</v>
      </c>
      <c r="E128" s="164" t="s">
        <v>389</v>
      </c>
      <c r="F128" s="163">
        <f t="shared" si="26"/>
        <v>0</v>
      </c>
      <c r="G128" s="163">
        <f t="shared" si="26"/>
        <v>601.4</v>
      </c>
      <c r="H128" s="163">
        <f t="shared" si="26"/>
        <v>595.38</v>
      </c>
      <c r="I128" s="159">
        <f t="shared" si="16"/>
        <v>98.99900232790156</v>
      </c>
    </row>
    <row r="129" spans="1:9" ht="24">
      <c r="A129" s="147" t="s">
        <v>391</v>
      </c>
      <c r="B129" s="160">
        <v>600</v>
      </c>
      <c r="C129" s="164" t="s">
        <v>405</v>
      </c>
      <c r="D129" s="164" t="s">
        <v>631</v>
      </c>
      <c r="E129" s="164" t="s">
        <v>320</v>
      </c>
      <c r="F129" s="163">
        <f t="shared" si="26"/>
        <v>0</v>
      </c>
      <c r="G129" s="163">
        <f t="shared" si="26"/>
        <v>601.4</v>
      </c>
      <c r="H129" s="163">
        <f t="shared" si="26"/>
        <v>595.38</v>
      </c>
      <c r="I129" s="159">
        <f t="shared" si="16"/>
        <v>98.99900232790156</v>
      </c>
    </row>
    <row r="130" spans="1:9" ht="24">
      <c r="A130" s="147" t="s">
        <v>500</v>
      </c>
      <c r="B130" s="160">
        <v>600</v>
      </c>
      <c r="C130" s="164" t="s">
        <v>405</v>
      </c>
      <c r="D130" s="164" t="s">
        <v>631</v>
      </c>
      <c r="E130" s="164" t="s">
        <v>494</v>
      </c>
      <c r="F130" s="163">
        <v>0</v>
      </c>
      <c r="G130" s="163">
        <v>601.4</v>
      </c>
      <c r="H130" s="163">
        <v>595.38</v>
      </c>
      <c r="I130" s="159">
        <f t="shared" si="16"/>
        <v>98.99900232790156</v>
      </c>
    </row>
    <row r="131" spans="1:9" ht="12.75">
      <c r="A131" s="144" t="s">
        <v>241</v>
      </c>
      <c r="B131" s="160">
        <v>600</v>
      </c>
      <c r="C131" s="164" t="s">
        <v>484</v>
      </c>
      <c r="D131" s="164"/>
      <c r="E131" s="164"/>
      <c r="F131" s="163">
        <f>F132+F139</f>
        <v>3968.6</v>
      </c>
      <c r="G131" s="163">
        <f>G132+G139</f>
        <v>15948.39</v>
      </c>
      <c r="H131" s="163">
        <f>H132+H139</f>
        <v>15759.46</v>
      </c>
      <c r="I131" s="159">
        <f t="shared" si="16"/>
        <v>98.81536631597297</v>
      </c>
    </row>
    <row r="132" spans="1:9" ht="12.75">
      <c r="A132" s="144" t="s">
        <v>215</v>
      </c>
      <c r="B132" s="160">
        <v>600</v>
      </c>
      <c r="C132" s="164" t="s">
        <v>485</v>
      </c>
      <c r="D132" s="167"/>
      <c r="E132" s="167"/>
      <c r="F132" s="163">
        <f aca="true" t="shared" si="27" ref="F132:H137">F133</f>
        <v>78.7</v>
      </c>
      <c r="G132" s="163">
        <f t="shared" si="27"/>
        <v>78.7</v>
      </c>
      <c r="H132" s="163">
        <f t="shared" si="27"/>
        <v>78.7</v>
      </c>
      <c r="I132" s="159">
        <f t="shared" si="16"/>
        <v>100</v>
      </c>
    </row>
    <row r="133" spans="1:9" ht="36">
      <c r="A133" s="144" t="s">
        <v>486</v>
      </c>
      <c r="B133" s="160">
        <v>600</v>
      </c>
      <c r="C133" s="164" t="s">
        <v>485</v>
      </c>
      <c r="D133" s="167" t="s">
        <v>514</v>
      </c>
      <c r="E133" s="167"/>
      <c r="F133" s="163">
        <f t="shared" si="27"/>
        <v>78.7</v>
      </c>
      <c r="G133" s="163">
        <f t="shared" si="27"/>
        <v>78.7</v>
      </c>
      <c r="H133" s="163">
        <f t="shared" si="27"/>
        <v>78.7</v>
      </c>
      <c r="I133" s="159">
        <f t="shared" si="16"/>
        <v>100</v>
      </c>
    </row>
    <row r="134" spans="1:9" ht="24">
      <c r="A134" s="144" t="s">
        <v>487</v>
      </c>
      <c r="B134" s="160">
        <v>600</v>
      </c>
      <c r="C134" s="164" t="s">
        <v>485</v>
      </c>
      <c r="D134" s="167" t="s">
        <v>516</v>
      </c>
      <c r="E134" s="167"/>
      <c r="F134" s="163">
        <f t="shared" si="27"/>
        <v>78.7</v>
      </c>
      <c r="G134" s="163">
        <f t="shared" si="27"/>
        <v>78.7</v>
      </c>
      <c r="H134" s="163">
        <f t="shared" si="27"/>
        <v>78.7</v>
      </c>
      <c r="I134" s="159">
        <f t="shared" si="16"/>
        <v>100</v>
      </c>
    </row>
    <row r="135" spans="1:9" ht="60">
      <c r="A135" s="165" t="s">
        <v>178</v>
      </c>
      <c r="B135" s="160">
        <v>600</v>
      </c>
      <c r="C135" s="164" t="s">
        <v>485</v>
      </c>
      <c r="D135" s="167" t="s">
        <v>529</v>
      </c>
      <c r="E135" s="167"/>
      <c r="F135" s="163">
        <f t="shared" si="27"/>
        <v>78.7</v>
      </c>
      <c r="G135" s="163">
        <f t="shared" si="27"/>
        <v>78.7</v>
      </c>
      <c r="H135" s="163">
        <f t="shared" si="27"/>
        <v>78.7</v>
      </c>
      <c r="I135" s="159">
        <f t="shared" si="16"/>
        <v>100</v>
      </c>
    </row>
    <row r="136" spans="1:9" ht="12.75">
      <c r="A136" s="147" t="s">
        <v>390</v>
      </c>
      <c r="B136" s="160">
        <v>600</v>
      </c>
      <c r="C136" s="164" t="s">
        <v>485</v>
      </c>
      <c r="D136" s="167" t="s">
        <v>529</v>
      </c>
      <c r="E136" s="167" t="s">
        <v>389</v>
      </c>
      <c r="F136" s="163">
        <f t="shared" si="27"/>
        <v>78.7</v>
      </c>
      <c r="G136" s="163">
        <f t="shared" si="27"/>
        <v>78.7</v>
      </c>
      <c r="H136" s="163">
        <f t="shared" si="27"/>
        <v>78.7</v>
      </c>
      <c r="I136" s="159">
        <f t="shared" si="16"/>
        <v>100</v>
      </c>
    </row>
    <row r="137" spans="1:9" ht="24">
      <c r="A137" s="147" t="s">
        <v>391</v>
      </c>
      <c r="B137" s="160">
        <v>600</v>
      </c>
      <c r="C137" s="164" t="s">
        <v>485</v>
      </c>
      <c r="D137" s="167" t="s">
        <v>529</v>
      </c>
      <c r="E137" s="167" t="s">
        <v>320</v>
      </c>
      <c r="F137" s="163">
        <f t="shared" si="27"/>
        <v>78.7</v>
      </c>
      <c r="G137" s="163">
        <f t="shared" si="27"/>
        <v>78.7</v>
      </c>
      <c r="H137" s="163">
        <f t="shared" si="27"/>
        <v>78.7</v>
      </c>
      <c r="I137" s="159">
        <f t="shared" si="16"/>
        <v>100</v>
      </c>
    </row>
    <row r="138" spans="1:9" ht="24">
      <c r="A138" s="147" t="s">
        <v>500</v>
      </c>
      <c r="B138" s="160">
        <v>600</v>
      </c>
      <c r="C138" s="164" t="s">
        <v>485</v>
      </c>
      <c r="D138" s="167" t="s">
        <v>529</v>
      </c>
      <c r="E138" s="167" t="s">
        <v>494</v>
      </c>
      <c r="F138" s="163">
        <v>78.7</v>
      </c>
      <c r="G138" s="163">
        <v>78.7</v>
      </c>
      <c r="H138" s="163">
        <v>78.7</v>
      </c>
      <c r="I138" s="159">
        <f t="shared" si="16"/>
        <v>100</v>
      </c>
    </row>
    <row r="139" spans="1:9" ht="12.75">
      <c r="A139" s="144" t="s">
        <v>217</v>
      </c>
      <c r="B139" s="160">
        <v>600</v>
      </c>
      <c r="C139" s="164" t="s">
        <v>496</v>
      </c>
      <c r="D139" s="167"/>
      <c r="E139" s="167"/>
      <c r="F139" s="163">
        <f aca="true" t="shared" si="28" ref="F139:H141">F140</f>
        <v>3889.9</v>
      </c>
      <c r="G139" s="163">
        <f t="shared" si="28"/>
        <v>15869.689999999999</v>
      </c>
      <c r="H139" s="163">
        <f t="shared" si="28"/>
        <v>15680.759999999998</v>
      </c>
      <c r="I139" s="159">
        <f t="shared" si="16"/>
        <v>98.80949155276505</v>
      </c>
    </row>
    <row r="140" spans="1:9" ht="36">
      <c r="A140" s="144" t="s">
        <v>486</v>
      </c>
      <c r="B140" s="160">
        <v>600</v>
      </c>
      <c r="C140" s="164" t="s">
        <v>497</v>
      </c>
      <c r="D140" s="167" t="s">
        <v>514</v>
      </c>
      <c r="E140" s="167"/>
      <c r="F140" s="163">
        <f t="shared" si="28"/>
        <v>3889.9</v>
      </c>
      <c r="G140" s="163">
        <f t="shared" si="28"/>
        <v>15869.689999999999</v>
      </c>
      <c r="H140" s="163">
        <f t="shared" si="28"/>
        <v>15680.759999999998</v>
      </c>
      <c r="I140" s="159">
        <f t="shared" si="16"/>
        <v>98.80949155276505</v>
      </c>
    </row>
    <row r="141" spans="1:9" ht="24">
      <c r="A141" s="144" t="s">
        <v>471</v>
      </c>
      <c r="B141" s="160">
        <v>600</v>
      </c>
      <c r="C141" s="164" t="s">
        <v>497</v>
      </c>
      <c r="D141" s="167" t="s">
        <v>515</v>
      </c>
      <c r="E141" s="167"/>
      <c r="F141" s="163">
        <f t="shared" si="28"/>
        <v>3889.9</v>
      </c>
      <c r="G141" s="163">
        <f t="shared" si="28"/>
        <v>15869.689999999999</v>
      </c>
      <c r="H141" s="163">
        <f t="shared" si="28"/>
        <v>15680.759999999998</v>
      </c>
      <c r="I141" s="159">
        <f t="shared" si="16"/>
        <v>98.80949155276505</v>
      </c>
    </row>
    <row r="142" spans="1:9" ht="72">
      <c r="A142" s="165" t="s">
        <v>177</v>
      </c>
      <c r="B142" s="160">
        <v>600</v>
      </c>
      <c r="C142" s="164" t="s">
        <v>496</v>
      </c>
      <c r="D142" s="167" t="s">
        <v>515</v>
      </c>
      <c r="E142" s="164"/>
      <c r="F142" s="163">
        <f>F143+F146</f>
        <v>3889.9</v>
      </c>
      <c r="G142" s="163">
        <f>G143+G146+G157+G153</f>
        <v>15869.689999999999</v>
      </c>
      <c r="H142" s="163">
        <f>H143+H146+H157+H153</f>
        <v>15680.759999999998</v>
      </c>
      <c r="I142" s="159">
        <f t="shared" si="16"/>
        <v>98.80949155276505</v>
      </c>
    </row>
    <row r="143" spans="1:9" ht="72">
      <c r="A143" s="165" t="s">
        <v>175</v>
      </c>
      <c r="B143" s="160">
        <v>600</v>
      </c>
      <c r="C143" s="164" t="s">
        <v>496</v>
      </c>
      <c r="D143" s="164" t="s">
        <v>534</v>
      </c>
      <c r="E143" s="164" t="s">
        <v>389</v>
      </c>
      <c r="F143" s="163">
        <f aca="true" t="shared" si="29" ref="F143:H144">F144</f>
        <v>1430.92</v>
      </c>
      <c r="G143" s="163">
        <f t="shared" si="29"/>
        <v>1873</v>
      </c>
      <c r="H143" s="163">
        <f t="shared" si="29"/>
        <v>1753.01</v>
      </c>
      <c r="I143" s="159">
        <f t="shared" si="16"/>
        <v>93.59369994660972</v>
      </c>
    </row>
    <row r="144" spans="1:9" ht="24">
      <c r="A144" s="165" t="s">
        <v>391</v>
      </c>
      <c r="B144" s="160">
        <v>600</v>
      </c>
      <c r="C144" s="164" t="s">
        <v>497</v>
      </c>
      <c r="D144" s="164" t="s">
        <v>534</v>
      </c>
      <c r="E144" s="164" t="s">
        <v>320</v>
      </c>
      <c r="F144" s="163">
        <f t="shared" si="29"/>
        <v>1430.92</v>
      </c>
      <c r="G144" s="163">
        <f t="shared" si="29"/>
        <v>1873</v>
      </c>
      <c r="H144" s="163">
        <f t="shared" si="29"/>
        <v>1753.01</v>
      </c>
      <c r="I144" s="159">
        <f t="shared" si="16"/>
        <v>93.59369994660972</v>
      </c>
    </row>
    <row r="145" spans="1:9" ht="24">
      <c r="A145" s="147" t="s">
        <v>500</v>
      </c>
      <c r="B145" s="160">
        <v>600</v>
      </c>
      <c r="C145" s="164" t="s">
        <v>497</v>
      </c>
      <c r="D145" s="164" t="s">
        <v>534</v>
      </c>
      <c r="E145" s="164" t="s">
        <v>494</v>
      </c>
      <c r="F145" s="163">
        <v>1430.92</v>
      </c>
      <c r="G145" s="163">
        <v>1873</v>
      </c>
      <c r="H145" s="163">
        <v>1753.01</v>
      </c>
      <c r="I145" s="159">
        <f t="shared" si="16"/>
        <v>93.59369994660972</v>
      </c>
    </row>
    <row r="146" spans="1:9" ht="72">
      <c r="A146" s="165" t="s">
        <v>176</v>
      </c>
      <c r="B146" s="160">
        <v>600</v>
      </c>
      <c r="C146" s="164" t="s">
        <v>496</v>
      </c>
      <c r="D146" s="164" t="s">
        <v>533</v>
      </c>
      <c r="E146" s="164"/>
      <c r="F146" s="163">
        <f>F147+F150</f>
        <v>2458.98</v>
      </c>
      <c r="G146" s="163">
        <f>G147+G150</f>
        <v>2713.39</v>
      </c>
      <c r="H146" s="163">
        <f>H147+H150</f>
        <v>2644.45</v>
      </c>
      <c r="I146" s="159">
        <f aca="true" t="shared" si="30" ref="I146:I153">H146/G146*100</f>
        <v>97.45926682120889</v>
      </c>
    </row>
    <row r="147" spans="1:9" ht="36">
      <c r="A147" s="165" t="s">
        <v>488</v>
      </c>
      <c r="B147" s="160">
        <v>600</v>
      </c>
      <c r="C147" s="164" t="s">
        <v>496</v>
      </c>
      <c r="D147" s="164" t="s">
        <v>533</v>
      </c>
      <c r="E147" s="164" t="s">
        <v>318</v>
      </c>
      <c r="F147" s="163">
        <f aca="true" t="shared" si="31" ref="F147:H148">F148</f>
        <v>1571.4</v>
      </c>
      <c r="G147" s="163">
        <f t="shared" si="31"/>
        <v>1532.84</v>
      </c>
      <c r="H147" s="163">
        <f t="shared" si="31"/>
        <v>1521.27</v>
      </c>
      <c r="I147" s="159">
        <f t="shared" si="30"/>
        <v>99.24519193131704</v>
      </c>
    </row>
    <row r="148" spans="1:9" ht="12.75">
      <c r="A148" s="165" t="s">
        <v>489</v>
      </c>
      <c r="B148" s="160">
        <v>600</v>
      </c>
      <c r="C148" s="164" t="s">
        <v>496</v>
      </c>
      <c r="D148" s="164" t="s">
        <v>533</v>
      </c>
      <c r="E148" s="164" t="s">
        <v>285</v>
      </c>
      <c r="F148" s="163">
        <f t="shared" si="31"/>
        <v>1571.4</v>
      </c>
      <c r="G148" s="163">
        <f t="shared" si="31"/>
        <v>1532.84</v>
      </c>
      <c r="H148" s="163">
        <f t="shared" si="31"/>
        <v>1521.27</v>
      </c>
      <c r="I148" s="159">
        <f t="shared" si="30"/>
        <v>99.24519193131704</v>
      </c>
    </row>
    <row r="149" spans="1:9" ht="24">
      <c r="A149" s="147" t="s">
        <v>575</v>
      </c>
      <c r="B149" s="160">
        <v>600</v>
      </c>
      <c r="C149" s="164" t="s">
        <v>497</v>
      </c>
      <c r="D149" s="164" t="s">
        <v>533</v>
      </c>
      <c r="E149" s="164" t="s">
        <v>493</v>
      </c>
      <c r="F149" s="163">
        <v>1571.4</v>
      </c>
      <c r="G149" s="163">
        <v>1532.84</v>
      </c>
      <c r="H149" s="163">
        <v>1521.27</v>
      </c>
      <c r="I149" s="159">
        <f t="shared" si="30"/>
        <v>99.24519193131704</v>
      </c>
    </row>
    <row r="150" spans="1:9" ht="12.75">
      <c r="A150" s="165" t="s">
        <v>390</v>
      </c>
      <c r="B150" s="160">
        <v>600</v>
      </c>
      <c r="C150" s="164" t="s">
        <v>497</v>
      </c>
      <c r="D150" s="164" t="s">
        <v>533</v>
      </c>
      <c r="E150" s="164" t="s">
        <v>389</v>
      </c>
      <c r="F150" s="163">
        <f aca="true" t="shared" si="32" ref="F150:H151">F151</f>
        <v>887.58</v>
      </c>
      <c r="G150" s="163">
        <f t="shared" si="32"/>
        <v>1180.55</v>
      </c>
      <c r="H150" s="163">
        <f t="shared" si="32"/>
        <v>1123.18</v>
      </c>
      <c r="I150" s="159">
        <f t="shared" si="30"/>
        <v>95.140400660709</v>
      </c>
    </row>
    <row r="151" spans="1:9" ht="24">
      <c r="A151" s="165" t="s">
        <v>391</v>
      </c>
      <c r="B151" s="160">
        <v>600</v>
      </c>
      <c r="C151" s="164" t="s">
        <v>497</v>
      </c>
      <c r="D151" s="164" t="s">
        <v>533</v>
      </c>
      <c r="E151" s="164" t="s">
        <v>320</v>
      </c>
      <c r="F151" s="163">
        <f t="shared" si="32"/>
        <v>887.58</v>
      </c>
      <c r="G151" s="163">
        <f t="shared" si="32"/>
        <v>1180.55</v>
      </c>
      <c r="H151" s="163">
        <f t="shared" si="32"/>
        <v>1123.18</v>
      </c>
      <c r="I151" s="159">
        <f t="shared" si="30"/>
        <v>95.140400660709</v>
      </c>
    </row>
    <row r="152" spans="1:9" ht="24">
      <c r="A152" s="147" t="s">
        <v>500</v>
      </c>
      <c r="B152" s="160">
        <v>600</v>
      </c>
      <c r="C152" s="164" t="s">
        <v>497</v>
      </c>
      <c r="D152" s="164" t="s">
        <v>533</v>
      </c>
      <c r="E152" s="164" t="s">
        <v>494</v>
      </c>
      <c r="F152" s="163">
        <v>887.58</v>
      </c>
      <c r="G152" s="163">
        <v>1180.55</v>
      </c>
      <c r="H152" s="163">
        <v>1123.18</v>
      </c>
      <c r="I152" s="159">
        <f t="shared" si="30"/>
        <v>95.140400660709</v>
      </c>
    </row>
    <row r="153" spans="1:9" ht="119.25" customHeight="1">
      <c r="A153" s="147" t="s">
        <v>72</v>
      </c>
      <c r="B153" s="160">
        <v>600</v>
      </c>
      <c r="C153" s="164" t="s">
        <v>496</v>
      </c>
      <c r="D153" s="164" t="s">
        <v>73</v>
      </c>
      <c r="E153" s="164"/>
      <c r="F153" s="163">
        <f aca="true" t="shared" si="33" ref="F153:H155">F154</f>
        <v>0</v>
      </c>
      <c r="G153" s="163">
        <f t="shared" si="33"/>
        <v>148.34</v>
      </c>
      <c r="H153" s="163">
        <f t="shared" si="33"/>
        <v>148.34</v>
      </c>
      <c r="I153" s="159">
        <f t="shared" si="30"/>
        <v>100</v>
      </c>
    </row>
    <row r="154" spans="1:9" ht="36">
      <c r="A154" s="165" t="s">
        <v>488</v>
      </c>
      <c r="B154" s="160">
        <v>600</v>
      </c>
      <c r="C154" s="164" t="s">
        <v>496</v>
      </c>
      <c r="D154" s="164" t="s">
        <v>73</v>
      </c>
      <c r="E154" s="164" t="s">
        <v>318</v>
      </c>
      <c r="F154" s="163">
        <f t="shared" si="33"/>
        <v>0</v>
      </c>
      <c r="G154" s="163">
        <f t="shared" si="33"/>
        <v>148.34</v>
      </c>
      <c r="H154" s="163">
        <f t="shared" si="33"/>
        <v>148.34</v>
      </c>
      <c r="I154" s="159">
        <f>H154/G154*100</f>
        <v>100</v>
      </c>
    </row>
    <row r="155" spans="1:9" ht="12.75">
      <c r="A155" s="165" t="s">
        <v>489</v>
      </c>
      <c r="B155" s="160">
        <v>600</v>
      </c>
      <c r="C155" s="164" t="s">
        <v>496</v>
      </c>
      <c r="D155" s="164" t="s">
        <v>73</v>
      </c>
      <c r="E155" s="164" t="s">
        <v>285</v>
      </c>
      <c r="F155" s="163">
        <f t="shared" si="33"/>
        <v>0</v>
      </c>
      <c r="G155" s="163">
        <f t="shared" si="33"/>
        <v>148.34</v>
      </c>
      <c r="H155" s="163">
        <f t="shared" si="33"/>
        <v>148.34</v>
      </c>
      <c r="I155" s="159">
        <f>H155/G155*100</f>
        <v>100</v>
      </c>
    </row>
    <row r="156" spans="1:9" ht="24">
      <c r="A156" s="147" t="s">
        <v>575</v>
      </c>
      <c r="B156" s="160">
        <v>600</v>
      </c>
      <c r="C156" s="164" t="s">
        <v>497</v>
      </c>
      <c r="D156" s="164" t="s">
        <v>73</v>
      </c>
      <c r="E156" s="164" t="s">
        <v>493</v>
      </c>
      <c r="F156" s="163">
        <v>0</v>
      </c>
      <c r="G156" s="163">
        <v>148.34</v>
      </c>
      <c r="H156" s="163">
        <v>148.34</v>
      </c>
      <c r="I156" s="159">
        <f>H156/G156*100</f>
        <v>100</v>
      </c>
    </row>
    <row r="157" spans="1:9" ht="96">
      <c r="A157" s="147" t="s">
        <v>657</v>
      </c>
      <c r="B157" s="160">
        <v>600</v>
      </c>
      <c r="C157" s="164" t="s">
        <v>497</v>
      </c>
      <c r="D157" s="164" t="s">
        <v>623</v>
      </c>
      <c r="E157" s="164"/>
      <c r="F157" s="163">
        <v>0</v>
      </c>
      <c r="G157" s="163">
        <f aca="true" t="shared" si="34" ref="G157:H159">G158</f>
        <v>11134.96</v>
      </c>
      <c r="H157" s="163">
        <f t="shared" si="34"/>
        <v>11134.96</v>
      </c>
      <c r="I157" s="159">
        <f aca="true" t="shared" si="35" ref="I157:I224">H157/G157*100</f>
        <v>100</v>
      </c>
    </row>
    <row r="158" spans="1:9" ht="24">
      <c r="A158" s="147" t="s">
        <v>626</v>
      </c>
      <c r="B158" s="160">
        <v>600</v>
      </c>
      <c r="C158" s="164" t="s">
        <v>497</v>
      </c>
      <c r="D158" s="164" t="s">
        <v>623</v>
      </c>
      <c r="E158" s="164" t="s">
        <v>625</v>
      </c>
      <c r="F158" s="163">
        <v>0</v>
      </c>
      <c r="G158" s="163">
        <f t="shared" si="34"/>
        <v>11134.96</v>
      </c>
      <c r="H158" s="163">
        <f t="shared" si="34"/>
        <v>11134.96</v>
      </c>
      <c r="I158" s="159">
        <f t="shared" si="35"/>
        <v>100</v>
      </c>
    </row>
    <row r="159" spans="1:9" ht="12.75">
      <c r="A159" s="147" t="s">
        <v>628</v>
      </c>
      <c r="B159" s="160">
        <v>600</v>
      </c>
      <c r="C159" s="164" t="s">
        <v>497</v>
      </c>
      <c r="D159" s="164" t="s">
        <v>623</v>
      </c>
      <c r="E159" s="164" t="s">
        <v>627</v>
      </c>
      <c r="F159" s="163">
        <v>0</v>
      </c>
      <c r="G159" s="163">
        <f t="shared" si="34"/>
        <v>11134.96</v>
      </c>
      <c r="H159" s="163">
        <f t="shared" si="34"/>
        <v>11134.96</v>
      </c>
      <c r="I159" s="159">
        <f t="shared" si="35"/>
        <v>100</v>
      </c>
    </row>
    <row r="160" spans="1:9" ht="24">
      <c r="A160" s="147" t="s">
        <v>629</v>
      </c>
      <c r="B160" s="160">
        <v>600</v>
      </c>
      <c r="C160" s="164" t="s">
        <v>497</v>
      </c>
      <c r="D160" s="164" t="s">
        <v>623</v>
      </c>
      <c r="E160" s="164" t="s">
        <v>624</v>
      </c>
      <c r="F160" s="163">
        <v>0</v>
      </c>
      <c r="G160" s="163">
        <v>11134.96</v>
      </c>
      <c r="H160" s="163">
        <v>11134.96</v>
      </c>
      <c r="I160" s="159">
        <f t="shared" si="35"/>
        <v>100</v>
      </c>
    </row>
    <row r="161" spans="1:9" ht="12.75">
      <c r="A161" s="147" t="s">
        <v>642</v>
      </c>
      <c r="B161" s="160">
        <v>600</v>
      </c>
      <c r="C161" s="164" t="s">
        <v>640</v>
      </c>
      <c r="D161" s="164"/>
      <c r="E161" s="164"/>
      <c r="F161" s="168">
        <f aca="true" t="shared" si="36" ref="F161:H163">F162</f>
        <v>0</v>
      </c>
      <c r="G161" s="168">
        <f t="shared" si="36"/>
        <v>40.32</v>
      </c>
      <c r="H161" s="168">
        <f t="shared" si="36"/>
        <v>40.32</v>
      </c>
      <c r="I161" s="159">
        <f t="shared" si="35"/>
        <v>100</v>
      </c>
    </row>
    <row r="162" spans="1:9" ht="12.75">
      <c r="A162" s="147" t="s">
        <v>641</v>
      </c>
      <c r="B162" s="160">
        <v>600</v>
      </c>
      <c r="C162" s="164" t="s">
        <v>639</v>
      </c>
      <c r="D162" s="164"/>
      <c r="E162" s="164"/>
      <c r="F162" s="163">
        <f t="shared" si="36"/>
        <v>0</v>
      </c>
      <c r="G162" s="163">
        <f t="shared" si="36"/>
        <v>40.32</v>
      </c>
      <c r="H162" s="163">
        <f t="shared" si="36"/>
        <v>40.32</v>
      </c>
      <c r="I162" s="159">
        <f t="shared" si="35"/>
        <v>100</v>
      </c>
    </row>
    <row r="163" spans="1:9" ht="12.75">
      <c r="A163" s="147" t="s">
        <v>551</v>
      </c>
      <c r="B163" s="160">
        <v>600</v>
      </c>
      <c r="C163" s="164" t="s">
        <v>639</v>
      </c>
      <c r="D163" s="164" t="s">
        <v>503</v>
      </c>
      <c r="E163" s="164"/>
      <c r="F163" s="163">
        <f t="shared" si="36"/>
        <v>0</v>
      </c>
      <c r="G163" s="163">
        <f t="shared" si="36"/>
        <v>40.32</v>
      </c>
      <c r="H163" s="163">
        <f t="shared" si="36"/>
        <v>40.32</v>
      </c>
      <c r="I163" s="159">
        <f t="shared" si="35"/>
        <v>100</v>
      </c>
    </row>
    <row r="164" spans="1:9" ht="24">
      <c r="A164" s="147" t="s">
        <v>557</v>
      </c>
      <c r="B164" s="160">
        <v>600</v>
      </c>
      <c r="C164" s="164" t="s">
        <v>639</v>
      </c>
      <c r="D164" s="164" t="s">
        <v>507</v>
      </c>
      <c r="E164" s="164"/>
      <c r="F164" s="163">
        <f>F165</f>
        <v>0</v>
      </c>
      <c r="G164" s="163">
        <f>G165+G169</f>
        <v>40.32</v>
      </c>
      <c r="H164" s="163">
        <f>H165+H169</f>
        <v>40.32</v>
      </c>
      <c r="I164" s="159">
        <f t="shared" si="35"/>
        <v>100</v>
      </c>
    </row>
    <row r="165" spans="1:9" ht="36">
      <c r="A165" s="147" t="s">
        <v>643</v>
      </c>
      <c r="B165" s="160">
        <v>600</v>
      </c>
      <c r="C165" s="164" t="s">
        <v>639</v>
      </c>
      <c r="D165" s="164" t="s">
        <v>644</v>
      </c>
      <c r="E165" s="164"/>
      <c r="F165" s="163">
        <f>F166</f>
        <v>0</v>
      </c>
      <c r="G165" s="163">
        <f aca="true" t="shared" si="37" ref="G165:H167">G166</f>
        <v>36</v>
      </c>
      <c r="H165" s="163">
        <f t="shared" si="37"/>
        <v>36</v>
      </c>
      <c r="I165" s="159">
        <f t="shared" si="35"/>
        <v>100</v>
      </c>
    </row>
    <row r="166" spans="1:9" ht="12.75">
      <c r="A166" s="165" t="s">
        <v>390</v>
      </c>
      <c r="B166" s="160">
        <v>600</v>
      </c>
      <c r="C166" s="164" t="s">
        <v>639</v>
      </c>
      <c r="D166" s="164" t="s">
        <v>644</v>
      </c>
      <c r="E166" s="164" t="s">
        <v>389</v>
      </c>
      <c r="F166" s="163">
        <f>F167</f>
        <v>0</v>
      </c>
      <c r="G166" s="163">
        <f t="shared" si="37"/>
        <v>36</v>
      </c>
      <c r="H166" s="163">
        <f t="shared" si="37"/>
        <v>36</v>
      </c>
      <c r="I166" s="159">
        <f t="shared" si="35"/>
        <v>100</v>
      </c>
    </row>
    <row r="167" spans="1:9" ht="24">
      <c r="A167" s="165" t="s">
        <v>391</v>
      </c>
      <c r="B167" s="160">
        <v>600</v>
      </c>
      <c r="C167" s="164" t="s">
        <v>639</v>
      </c>
      <c r="D167" s="164" t="s">
        <v>644</v>
      </c>
      <c r="E167" s="164" t="s">
        <v>320</v>
      </c>
      <c r="F167" s="163">
        <f>F168</f>
        <v>0</v>
      </c>
      <c r="G167" s="163">
        <f t="shared" si="37"/>
        <v>36</v>
      </c>
      <c r="H167" s="163">
        <f t="shared" si="37"/>
        <v>36</v>
      </c>
      <c r="I167" s="159">
        <f t="shared" si="35"/>
        <v>100</v>
      </c>
    </row>
    <row r="168" spans="1:9" ht="24">
      <c r="A168" s="147" t="s">
        <v>500</v>
      </c>
      <c r="B168" s="160">
        <v>600</v>
      </c>
      <c r="C168" s="164" t="s">
        <v>639</v>
      </c>
      <c r="D168" s="164" t="s">
        <v>644</v>
      </c>
      <c r="E168" s="164" t="s">
        <v>494</v>
      </c>
      <c r="F168" s="163">
        <v>0</v>
      </c>
      <c r="G168" s="163">
        <v>36</v>
      </c>
      <c r="H168" s="163">
        <v>36</v>
      </c>
      <c r="I168" s="159">
        <f t="shared" si="35"/>
        <v>100</v>
      </c>
    </row>
    <row r="169" spans="1:9" ht="36">
      <c r="A169" s="147" t="s">
        <v>645</v>
      </c>
      <c r="B169" s="160">
        <v>600</v>
      </c>
      <c r="C169" s="164" t="s">
        <v>639</v>
      </c>
      <c r="D169" s="164" t="s">
        <v>646</v>
      </c>
      <c r="E169" s="164"/>
      <c r="F169" s="163">
        <f aca="true" t="shared" si="38" ref="F169:H171">F170</f>
        <v>0</v>
      </c>
      <c r="G169" s="163">
        <f t="shared" si="38"/>
        <v>4.32</v>
      </c>
      <c r="H169" s="163">
        <f t="shared" si="38"/>
        <v>4.32</v>
      </c>
      <c r="I169" s="159">
        <f t="shared" si="35"/>
        <v>100</v>
      </c>
    </row>
    <row r="170" spans="1:9" ht="12.75">
      <c r="A170" s="147" t="s">
        <v>390</v>
      </c>
      <c r="B170" s="160">
        <v>600</v>
      </c>
      <c r="C170" s="164" t="s">
        <v>639</v>
      </c>
      <c r="D170" s="164" t="s">
        <v>646</v>
      </c>
      <c r="E170" s="164" t="s">
        <v>389</v>
      </c>
      <c r="F170" s="163">
        <f t="shared" si="38"/>
        <v>0</v>
      </c>
      <c r="G170" s="163">
        <f t="shared" si="38"/>
        <v>4.32</v>
      </c>
      <c r="H170" s="163">
        <f t="shared" si="38"/>
        <v>4.32</v>
      </c>
      <c r="I170" s="159">
        <f t="shared" si="35"/>
        <v>100</v>
      </c>
    </row>
    <row r="171" spans="1:9" ht="24">
      <c r="A171" s="147" t="s">
        <v>391</v>
      </c>
      <c r="B171" s="160">
        <v>600</v>
      </c>
      <c r="C171" s="164" t="s">
        <v>639</v>
      </c>
      <c r="D171" s="164" t="s">
        <v>646</v>
      </c>
      <c r="E171" s="164" t="s">
        <v>320</v>
      </c>
      <c r="F171" s="163">
        <f t="shared" si="38"/>
        <v>0</v>
      </c>
      <c r="G171" s="163">
        <f t="shared" si="38"/>
        <v>4.32</v>
      </c>
      <c r="H171" s="163">
        <f t="shared" si="38"/>
        <v>4.32</v>
      </c>
      <c r="I171" s="159">
        <f t="shared" si="35"/>
        <v>100</v>
      </c>
    </row>
    <row r="172" spans="1:9" ht="24">
      <c r="A172" s="147" t="s">
        <v>500</v>
      </c>
      <c r="B172" s="160">
        <v>600</v>
      </c>
      <c r="C172" s="164" t="s">
        <v>639</v>
      </c>
      <c r="D172" s="164" t="s">
        <v>646</v>
      </c>
      <c r="E172" s="164" t="s">
        <v>494</v>
      </c>
      <c r="F172" s="163">
        <v>0</v>
      </c>
      <c r="G172" s="163">
        <v>4.32</v>
      </c>
      <c r="H172" s="163">
        <v>4.32</v>
      </c>
      <c r="I172" s="159">
        <f t="shared" si="35"/>
        <v>100</v>
      </c>
    </row>
    <row r="173" spans="1:9" ht="12.75">
      <c r="A173" s="169" t="s">
        <v>242</v>
      </c>
      <c r="B173" s="160">
        <v>600</v>
      </c>
      <c r="C173" s="164">
        <v>1000</v>
      </c>
      <c r="D173" s="164"/>
      <c r="E173" s="164"/>
      <c r="F173" s="163">
        <f aca="true" t="shared" si="39" ref="F173:H179">F174</f>
        <v>62.69</v>
      </c>
      <c r="G173" s="163">
        <f t="shared" si="39"/>
        <v>48.08</v>
      </c>
      <c r="H173" s="163">
        <f t="shared" si="39"/>
        <v>43.77</v>
      </c>
      <c r="I173" s="159">
        <f t="shared" si="35"/>
        <v>91.03577371048253</v>
      </c>
    </row>
    <row r="174" spans="1:9" ht="12.75">
      <c r="A174" s="148" t="s">
        <v>243</v>
      </c>
      <c r="B174" s="160">
        <v>600</v>
      </c>
      <c r="C174" s="164">
        <v>1001</v>
      </c>
      <c r="D174" s="161"/>
      <c r="E174" s="164"/>
      <c r="F174" s="163">
        <f t="shared" si="39"/>
        <v>62.69</v>
      </c>
      <c r="G174" s="163">
        <f t="shared" si="39"/>
        <v>48.08</v>
      </c>
      <c r="H174" s="163">
        <f t="shared" si="39"/>
        <v>43.77</v>
      </c>
      <c r="I174" s="159">
        <f t="shared" si="35"/>
        <v>91.03577371048253</v>
      </c>
    </row>
    <row r="175" spans="1:9" ht="12.75">
      <c r="A175" s="147" t="s">
        <v>551</v>
      </c>
      <c r="B175" s="160">
        <v>600</v>
      </c>
      <c r="C175" s="164">
        <v>1001</v>
      </c>
      <c r="D175" s="161" t="s">
        <v>503</v>
      </c>
      <c r="E175" s="170"/>
      <c r="F175" s="163">
        <f>F177</f>
        <v>62.69</v>
      </c>
      <c r="G175" s="163">
        <f>G177</f>
        <v>48.08</v>
      </c>
      <c r="H175" s="163">
        <f>H177</f>
        <v>43.77</v>
      </c>
      <c r="I175" s="159">
        <f t="shared" si="35"/>
        <v>91.03577371048253</v>
      </c>
    </row>
    <row r="176" spans="1:9" ht="24">
      <c r="A176" s="147" t="s">
        <v>387</v>
      </c>
      <c r="B176" s="160">
        <v>0</v>
      </c>
      <c r="C176" s="164">
        <v>1001</v>
      </c>
      <c r="D176" s="161" t="s">
        <v>507</v>
      </c>
      <c r="E176" s="170"/>
      <c r="F176" s="163">
        <f>F177</f>
        <v>62.69</v>
      </c>
      <c r="G176" s="163">
        <f>G177</f>
        <v>48.08</v>
      </c>
      <c r="H176" s="163">
        <f>H177</f>
        <v>43.77</v>
      </c>
      <c r="I176" s="159">
        <f t="shared" si="35"/>
        <v>91.03577371048253</v>
      </c>
    </row>
    <row r="177" spans="1:9" ht="36">
      <c r="A177" s="148" t="s">
        <v>617</v>
      </c>
      <c r="B177" s="160">
        <v>600</v>
      </c>
      <c r="C177" s="164">
        <v>1001</v>
      </c>
      <c r="D177" s="161" t="s">
        <v>511</v>
      </c>
      <c r="E177" s="164"/>
      <c r="F177" s="163">
        <f t="shared" si="39"/>
        <v>62.69</v>
      </c>
      <c r="G177" s="163">
        <f t="shared" si="39"/>
        <v>48.08</v>
      </c>
      <c r="H177" s="163">
        <f t="shared" si="39"/>
        <v>43.77</v>
      </c>
      <c r="I177" s="159">
        <f t="shared" si="35"/>
        <v>91.03577371048253</v>
      </c>
    </row>
    <row r="178" spans="1:9" ht="12.75">
      <c r="A178" s="169" t="s">
        <v>393</v>
      </c>
      <c r="B178" s="160">
        <v>600</v>
      </c>
      <c r="C178" s="161" t="s">
        <v>394</v>
      </c>
      <c r="D178" s="161" t="s">
        <v>511</v>
      </c>
      <c r="E178" s="161" t="s">
        <v>397</v>
      </c>
      <c r="F178" s="163">
        <f t="shared" si="39"/>
        <v>62.69</v>
      </c>
      <c r="G178" s="163">
        <f t="shared" si="39"/>
        <v>48.08</v>
      </c>
      <c r="H178" s="163">
        <f t="shared" si="39"/>
        <v>43.77</v>
      </c>
      <c r="I178" s="159">
        <f t="shared" si="35"/>
        <v>91.03577371048253</v>
      </c>
    </row>
    <row r="179" spans="1:9" ht="12.75">
      <c r="A179" s="169" t="s">
        <v>395</v>
      </c>
      <c r="B179" s="160">
        <v>600</v>
      </c>
      <c r="C179" s="161" t="s">
        <v>394</v>
      </c>
      <c r="D179" s="161" t="s">
        <v>511</v>
      </c>
      <c r="E179" s="161" t="s">
        <v>396</v>
      </c>
      <c r="F179" s="163">
        <f t="shared" si="39"/>
        <v>62.69</v>
      </c>
      <c r="G179" s="163">
        <f t="shared" si="39"/>
        <v>48.08</v>
      </c>
      <c r="H179" s="163">
        <f t="shared" si="39"/>
        <v>43.77</v>
      </c>
      <c r="I179" s="159">
        <f t="shared" si="35"/>
        <v>91.03577371048253</v>
      </c>
    </row>
    <row r="180" spans="1:9" ht="12.75">
      <c r="A180" s="171" t="s">
        <v>182</v>
      </c>
      <c r="B180" s="160">
        <v>600</v>
      </c>
      <c r="C180" s="161" t="s">
        <v>394</v>
      </c>
      <c r="D180" s="161" t="s">
        <v>511</v>
      </c>
      <c r="E180" s="161" t="s">
        <v>183</v>
      </c>
      <c r="F180" s="163">
        <v>62.69</v>
      </c>
      <c r="G180" s="163">
        <v>48.08</v>
      </c>
      <c r="H180" s="163">
        <v>43.77</v>
      </c>
      <c r="I180" s="159">
        <f t="shared" si="35"/>
        <v>91.03577371048253</v>
      </c>
    </row>
    <row r="181" spans="1:9" ht="12.75">
      <c r="A181" s="172" t="s">
        <v>127</v>
      </c>
      <c r="B181" s="160">
        <v>600</v>
      </c>
      <c r="C181" s="161" t="s">
        <v>126</v>
      </c>
      <c r="D181" s="161"/>
      <c r="E181" s="161"/>
      <c r="F181" s="163">
        <f aca="true" t="shared" si="40" ref="F181:H187">F182</f>
        <v>0</v>
      </c>
      <c r="G181" s="163">
        <f t="shared" si="40"/>
        <v>9.17</v>
      </c>
      <c r="H181" s="163">
        <f t="shared" si="40"/>
        <v>9.17</v>
      </c>
      <c r="I181" s="159">
        <f t="shared" si="35"/>
        <v>100</v>
      </c>
    </row>
    <row r="182" spans="1:9" ht="24">
      <c r="A182" s="172" t="s">
        <v>36</v>
      </c>
      <c r="B182" s="160">
        <v>600</v>
      </c>
      <c r="C182" s="161" t="s">
        <v>119</v>
      </c>
      <c r="D182" s="161"/>
      <c r="E182" s="161"/>
      <c r="F182" s="163">
        <f t="shared" si="40"/>
        <v>0</v>
      </c>
      <c r="G182" s="163">
        <f t="shared" si="40"/>
        <v>9.17</v>
      </c>
      <c r="H182" s="163">
        <f t="shared" si="40"/>
        <v>9.17</v>
      </c>
      <c r="I182" s="159">
        <f t="shared" si="35"/>
        <v>100</v>
      </c>
    </row>
    <row r="183" spans="1:9" ht="12.75">
      <c r="A183" s="147" t="s">
        <v>551</v>
      </c>
      <c r="B183" s="160">
        <v>600</v>
      </c>
      <c r="C183" s="164" t="s">
        <v>119</v>
      </c>
      <c r="D183" s="164" t="s">
        <v>503</v>
      </c>
      <c r="E183" s="164"/>
      <c r="F183" s="163">
        <f t="shared" si="40"/>
        <v>0</v>
      </c>
      <c r="G183" s="163">
        <f t="shared" si="40"/>
        <v>9.17</v>
      </c>
      <c r="H183" s="163">
        <f t="shared" si="40"/>
        <v>9.17</v>
      </c>
      <c r="I183" s="159">
        <f t="shared" si="35"/>
        <v>100</v>
      </c>
    </row>
    <row r="184" spans="1:9" ht="24">
      <c r="A184" s="147" t="s">
        <v>557</v>
      </c>
      <c r="B184" s="160">
        <v>600</v>
      </c>
      <c r="C184" s="164" t="s">
        <v>119</v>
      </c>
      <c r="D184" s="164" t="s">
        <v>507</v>
      </c>
      <c r="E184" s="164"/>
      <c r="F184" s="163">
        <f t="shared" si="40"/>
        <v>0</v>
      </c>
      <c r="G184" s="163">
        <f t="shared" si="40"/>
        <v>9.17</v>
      </c>
      <c r="H184" s="163">
        <f t="shared" si="40"/>
        <v>9.17</v>
      </c>
      <c r="I184" s="159">
        <f t="shared" si="35"/>
        <v>100</v>
      </c>
    </row>
    <row r="185" spans="1:9" ht="48">
      <c r="A185" s="147" t="s">
        <v>120</v>
      </c>
      <c r="B185" s="160">
        <v>600</v>
      </c>
      <c r="C185" s="164" t="s">
        <v>119</v>
      </c>
      <c r="D185" s="164" t="s">
        <v>121</v>
      </c>
      <c r="E185" s="164"/>
      <c r="F185" s="163">
        <f>F187</f>
        <v>0</v>
      </c>
      <c r="G185" s="163">
        <f t="shared" si="40"/>
        <v>9.17</v>
      </c>
      <c r="H185" s="163">
        <f t="shared" si="40"/>
        <v>9.17</v>
      </c>
      <c r="I185" s="159">
        <f t="shared" si="35"/>
        <v>100</v>
      </c>
    </row>
    <row r="186" spans="1:9" ht="12.75">
      <c r="A186" s="147" t="s">
        <v>74</v>
      </c>
      <c r="B186" s="160">
        <v>600</v>
      </c>
      <c r="C186" s="164" t="s">
        <v>119</v>
      </c>
      <c r="D186" s="164" t="s">
        <v>121</v>
      </c>
      <c r="E186" s="164" t="s">
        <v>35</v>
      </c>
      <c r="F186" s="163">
        <f>F187</f>
        <v>0</v>
      </c>
      <c r="G186" s="163">
        <f t="shared" si="40"/>
        <v>9.17</v>
      </c>
      <c r="H186" s="163">
        <f t="shared" si="40"/>
        <v>9.17</v>
      </c>
      <c r="I186" s="159">
        <f t="shared" si="35"/>
        <v>100</v>
      </c>
    </row>
    <row r="187" spans="1:9" ht="12.75">
      <c r="A187" s="147" t="s">
        <v>122</v>
      </c>
      <c r="B187" s="160">
        <v>600</v>
      </c>
      <c r="C187" s="164" t="s">
        <v>119</v>
      </c>
      <c r="D187" s="164" t="s">
        <v>121</v>
      </c>
      <c r="E187" s="164" t="s">
        <v>123</v>
      </c>
      <c r="F187" s="163">
        <f>F188</f>
        <v>0</v>
      </c>
      <c r="G187" s="163">
        <f t="shared" si="40"/>
        <v>9.17</v>
      </c>
      <c r="H187" s="163">
        <f t="shared" si="40"/>
        <v>9.17</v>
      </c>
      <c r="I187" s="159">
        <f t="shared" si="35"/>
        <v>100</v>
      </c>
    </row>
    <row r="188" spans="1:9" ht="24">
      <c r="A188" s="147" t="s">
        <v>124</v>
      </c>
      <c r="B188" s="160">
        <v>600</v>
      </c>
      <c r="C188" s="164" t="s">
        <v>119</v>
      </c>
      <c r="D188" s="164" t="s">
        <v>121</v>
      </c>
      <c r="E188" s="164" t="s">
        <v>125</v>
      </c>
      <c r="F188" s="163">
        <v>0</v>
      </c>
      <c r="G188" s="163">
        <v>9.17</v>
      </c>
      <c r="H188" s="163">
        <v>9.17</v>
      </c>
      <c r="I188" s="159">
        <f t="shared" si="35"/>
        <v>100</v>
      </c>
    </row>
    <row r="189" spans="1:9" ht="12.75">
      <c r="A189" s="169" t="s">
        <v>385</v>
      </c>
      <c r="B189" s="160"/>
      <c r="C189" s="161"/>
      <c r="D189" s="161"/>
      <c r="E189" s="161"/>
      <c r="F189" s="163"/>
      <c r="G189" s="163"/>
      <c r="H189" s="163"/>
      <c r="I189" s="159"/>
    </row>
    <row r="190" spans="1:9" ht="12.75">
      <c r="A190" s="147" t="s">
        <v>551</v>
      </c>
      <c r="B190" s="160">
        <v>600</v>
      </c>
      <c r="C190" s="161" t="s">
        <v>212</v>
      </c>
      <c r="D190" s="161" t="s">
        <v>503</v>
      </c>
      <c r="E190" s="161"/>
      <c r="F190" s="163">
        <f aca="true" t="shared" si="41" ref="F190:H194">F191</f>
        <v>547.78</v>
      </c>
      <c r="G190" s="163">
        <f t="shared" si="41"/>
        <v>542.48</v>
      </c>
      <c r="H190" s="163">
        <f t="shared" si="41"/>
        <v>531.63</v>
      </c>
      <c r="I190" s="159">
        <f t="shared" si="35"/>
        <v>97.99992626456275</v>
      </c>
    </row>
    <row r="191" spans="1:9" ht="36">
      <c r="A191" s="147" t="s">
        <v>383</v>
      </c>
      <c r="B191" s="160">
        <v>600</v>
      </c>
      <c r="C191" s="161" t="s">
        <v>384</v>
      </c>
      <c r="D191" s="161" t="s">
        <v>504</v>
      </c>
      <c r="E191" s="161"/>
      <c r="F191" s="162">
        <f t="shared" si="41"/>
        <v>547.78</v>
      </c>
      <c r="G191" s="162">
        <f t="shared" si="41"/>
        <v>542.48</v>
      </c>
      <c r="H191" s="162">
        <f t="shared" si="41"/>
        <v>531.63</v>
      </c>
      <c r="I191" s="159">
        <f t="shared" si="35"/>
        <v>97.99992626456275</v>
      </c>
    </row>
    <row r="192" spans="1:9" ht="36">
      <c r="A192" s="147" t="s">
        <v>558</v>
      </c>
      <c r="B192" s="160">
        <v>600</v>
      </c>
      <c r="C192" s="161" t="s">
        <v>384</v>
      </c>
      <c r="D192" s="161" t="s">
        <v>502</v>
      </c>
      <c r="E192" s="161"/>
      <c r="F192" s="162">
        <f t="shared" si="41"/>
        <v>547.78</v>
      </c>
      <c r="G192" s="162">
        <f t="shared" si="41"/>
        <v>542.48</v>
      </c>
      <c r="H192" s="162">
        <f t="shared" si="41"/>
        <v>531.63</v>
      </c>
      <c r="I192" s="159">
        <f t="shared" si="35"/>
        <v>97.99992626456275</v>
      </c>
    </row>
    <row r="193" spans="1:9" ht="36">
      <c r="A193" s="147" t="s">
        <v>381</v>
      </c>
      <c r="B193" s="160">
        <v>600</v>
      </c>
      <c r="C193" s="161" t="s">
        <v>384</v>
      </c>
      <c r="D193" s="161" t="s">
        <v>502</v>
      </c>
      <c r="E193" s="161" t="s">
        <v>318</v>
      </c>
      <c r="F193" s="163">
        <f t="shared" si="41"/>
        <v>547.78</v>
      </c>
      <c r="G193" s="163">
        <f t="shared" si="41"/>
        <v>542.48</v>
      </c>
      <c r="H193" s="163">
        <f t="shared" si="41"/>
        <v>531.63</v>
      </c>
      <c r="I193" s="159">
        <f t="shared" si="35"/>
        <v>97.99992626456275</v>
      </c>
    </row>
    <row r="194" spans="1:9" ht="12.75">
      <c r="A194" s="147" t="s">
        <v>334</v>
      </c>
      <c r="B194" s="160">
        <v>600</v>
      </c>
      <c r="C194" s="161" t="s">
        <v>384</v>
      </c>
      <c r="D194" s="161" t="s">
        <v>502</v>
      </c>
      <c r="E194" s="161" t="s">
        <v>285</v>
      </c>
      <c r="F194" s="163">
        <f t="shared" si="41"/>
        <v>547.78</v>
      </c>
      <c r="G194" s="163">
        <f t="shared" si="41"/>
        <v>542.48</v>
      </c>
      <c r="H194" s="163">
        <f t="shared" si="41"/>
        <v>531.63</v>
      </c>
      <c r="I194" s="159">
        <f t="shared" si="35"/>
        <v>97.99992626456275</v>
      </c>
    </row>
    <row r="195" spans="1:9" ht="24">
      <c r="A195" s="147" t="s">
        <v>575</v>
      </c>
      <c r="B195" s="160">
        <v>600</v>
      </c>
      <c r="C195" s="161" t="s">
        <v>384</v>
      </c>
      <c r="D195" s="161" t="s">
        <v>502</v>
      </c>
      <c r="E195" s="161" t="s">
        <v>493</v>
      </c>
      <c r="F195" s="163">
        <v>547.78</v>
      </c>
      <c r="G195" s="163">
        <v>542.48</v>
      </c>
      <c r="H195" s="163">
        <v>531.63</v>
      </c>
      <c r="I195" s="159">
        <f t="shared" si="35"/>
        <v>97.99992626456275</v>
      </c>
    </row>
    <row r="196" spans="1:9" ht="12.75">
      <c r="A196" s="144" t="s">
        <v>301</v>
      </c>
      <c r="B196" s="160">
        <v>600</v>
      </c>
      <c r="C196" s="164" t="s">
        <v>477</v>
      </c>
      <c r="D196" s="164"/>
      <c r="E196" s="164"/>
      <c r="F196" s="163">
        <f>F198+F218</f>
        <v>11072.91</v>
      </c>
      <c r="G196" s="163">
        <f>G198+G218</f>
        <v>11356.780000000002</v>
      </c>
      <c r="H196" s="163">
        <f>H198+H218</f>
        <v>11356.780000000002</v>
      </c>
      <c r="I196" s="159">
        <f t="shared" si="35"/>
        <v>100</v>
      </c>
    </row>
    <row r="197" spans="1:9" ht="12.75">
      <c r="A197" s="144" t="s">
        <v>482</v>
      </c>
      <c r="B197" s="160"/>
      <c r="C197" s="164"/>
      <c r="D197" s="164"/>
      <c r="E197" s="164"/>
      <c r="F197" s="163"/>
      <c r="G197" s="163"/>
      <c r="H197" s="163"/>
      <c r="I197" s="159"/>
    </row>
    <row r="198" spans="1:9" ht="12.75">
      <c r="A198" s="144" t="s">
        <v>244</v>
      </c>
      <c r="B198" s="160">
        <v>600</v>
      </c>
      <c r="C198" s="164" t="s">
        <v>478</v>
      </c>
      <c r="D198" s="164"/>
      <c r="E198" s="164"/>
      <c r="F198" s="163">
        <f aca="true" t="shared" si="42" ref="F198:H203">F199</f>
        <v>6175.02</v>
      </c>
      <c r="G198" s="163">
        <f t="shared" si="42"/>
        <v>6155.77</v>
      </c>
      <c r="H198" s="163">
        <f t="shared" si="42"/>
        <v>6155.77</v>
      </c>
      <c r="I198" s="159">
        <f t="shared" si="35"/>
        <v>100</v>
      </c>
    </row>
    <row r="199" spans="1:9" ht="36">
      <c r="A199" s="144" t="s">
        <v>472</v>
      </c>
      <c r="B199" s="160">
        <v>600</v>
      </c>
      <c r="C199" s="164" t="s">
        <v>478</v>
      </c>
      <c r="D199" s="164" t="s">
        <v>510</v>
      </c>
      <c r="E199" s="164"/>
      <c r="F199" s="163">
        <f t="shared" si="42"/>
        <v>6175.02</v>
      </c>
      <c r="G199" s="163">
        <f>G200</f>
        <v>6155.77</v>
      </c>
      <c r="H199" s="163">
        <f>H200</f>
        <v>6155.77</v>
      </c>
      <c r="I199" s="159">
        <f t="shared" si="35"/>
        <v>100</v>
      </c>
    </row>
    <row r="200" spans="1:9" ht="24">
      <c r="A200" s="144" t="s">
        <v>476</v>
      </c>
      <c r="B200" s="160">
        <v>600</v>
      </c>
      <c r="C200" s="164" t="s">
        <v>478</v>
      </c>
      <c r="D200" s="164" t="s">
        <v>647</v>
      </c>
      <c r="E200" s="164"/>
      <c r="F200" s="163">
        <f t="shared" si="42"/>
        <v>6175.02</v>
      </c>
      <c r="G200" s="163">
        <f>G201+G205+G209+G213</f>
        <v>6155.77</v>
      </c>
      <c r="H200" s="163">
        <f>H201+H205+H209+H213</f>
        <v>6155.77</v>
      </c>
      <c r="I200" s="159">
        <f t="shared" si="35"/>
        <v>100</v>
      </c>
    </row>
    <row r="201" spans="1:9" ht="72">
      <c r="A201" s="144" t="s">
        <v>181</v>
      </c>
      <c r="B201" s="160">
        <v>600</v>
      </c>
      <c r="C201" s="164" t="s">
        <v>478</v>
      </c>
      <c r="D201" s="164" t="s">
        <v>512</v>
      </c>
      <c r="E201" s="164"/>
      <c r="F201" s="163">
        <f t="shared" si="42"/>
        <v>6175.02</v>
      </c>
      <c r="G201" s="163">
        <f t="shared" si="42"/>
        <v>5846.52</v>
      </c>
      <c r="H201" s="163">
        <f t="shared" si="42"/>
        <v>5846.52</v>
      </c>
      <c r="I201" s="159">
        <f t="shared" si="35"/>
        <v>100</v>
      </c>
    </row>
    <row r="202" spans="1:9" ht="24">
      <c r="A202" s="144" t="s">
        <v>479</v>
      </c>
      <c r="B202" s="160">
        <v>600</v>
      </c>
      <c r="C202" s="164" t="s">
        <v>478</v>
      </c>
      <c r="D202" s="164" t="s">
        <v>512</v>
      </c>
      <c r="E202" s="164" t="s">
        <v>288</v>
      </c>
      <c r="F202" s="163">
        <f t="shared" si="42"/>
        <v>6175.02</v>
      </c>
      <c r="G202" s="163">
        <f t="shared" si="42"/>
        <v>5846.52</v>
      </c>
      <c r="H202" s="163">
        <f t="shared" si="42"/>
        <v>5846.52</v>
      </c>
      <c r="I202" s="159">
        <f t="shared" si="35"/>
        <v>100</v>
      </c>
    </row>
    <row r="203" spans="1:9" ht="12.75">
      <c r="A203" s="144" t="s">
        <v>480</v>
      </c>
      <c r="B203" s="160">
        <v>600</v>
      </c>
      <c r="C203" s="164" t="s">
        <v>478</v>
      </c>
      <c r="D203" s="164" t="s">
        <v>512</v>
      </c>
      <c r="E203" s="164" t="s">
        <v>481</v>
      </c>
      <c r="F203" s="163">
        <f t="shared" si="42"/>
        <v>6175.02</v>
      </c>
      <c r="G203" s="163">
        <f t="shared" si="42"/>
        <v>5846.52</v>
      </c>
      <c r="H203" s="163">
        <f t="shared" si="42"/>
        <v>5846.52</v>
      </c>
      <c r="I203" s="159">
        <f t="shared" si="35"/>
        <v>100</v>
      </c>
    </row>
    <row r="204" spans="1:9" ht="36">
      <c r="A204" s="144" t="s">
        <v>499</v>
      </c>
      <c r="B204" s="160">
        <v>600</v>
      </c>
      <c r="C204" s="164" t="s">
        <v>478</v>
      </c>
      <c r="D204" s="164" t="s">
        <v>512</v>
      </c>
      <c r="E204" s="164" t="s">
        <v>498</v>
      </c>
      <c r="F204" s="163">
        <v>6175.02</v>
      </c>
      <c r="G204" s="163">
        <v>5846.52</v>
      </c>
      <c r="H204" s="163">
        <v>5846.52</v>
      </c>
      <c r="I204" s="159">
        <f t="shared" si="35"/>
        <v>100</v>
      </c>
    </row>
    <row r="205" spans="1:9" ht="84">
      <c r="A205" s="144" t="s">
        <v>566</v>
      </c>
      <c r="B205" s="160">
        <v>600</v>
      </c>
      <c r="C205" s="164" t="s">
        <v>478</v>
      </c>
      <c r="D205" s="164" t="s">
        <v>567</v>
      </c>
      <c r="E205" s="164"/>
      <c r="F205" s="163">
        <f aca="true" t="shared" si="43" ref="F205:H207">F206</f>
        <v>0</v>
      </c>
      <c r="G205" s="163">
        <f t="shared" si="43"/>
        <v>80.75</v>
      </c>
      <c r="H205" s="163">
        <f t="shared" si="43"/>
        <v>80.75</v>
      </c>
      <c r="I205" s="159">
        <f t="shared" si="35"/>
        <v>100</v>
      </c>
    </row>
    <row r="206" spans="1:9" ht="24">
      <c r="A206" s="144" t="s">
        <v>479</v>
      </c>
      <c r="B206" s="160">
        <v>600</v>
      </c>
      <c r="C206" s="164" t="s">
        <v>478</v>
      </c>
      <c r="D206" s="164" t="s">
        <v>567</v>
      </c>
      <c r="E206" s="164" t="s">
        <v>288</v>
      </c>
      <c r="F206" s="163">
        <f t="shared" si="43"/>
        <v>0</v>
      </c>
      <c r="G206" s="163">
        <f t="shared" si="43"/>
        <v>80.75</v>
      </c>
      <c r="H206" s="163">
        <f t="shared" si="43"/>
        <v>80.75</v>
      </c>
      <c r="I206" s="159">
        <f t="shared" si="35"/>
        <v>100</v>
      </c>
    </row>
    <row r="207" spans="1:9" ht="12.75">
      <c r="A207" s="144" t="s">
        <v>480</v>
      </c>
      <c r="B207" s="160">
        <v>600</v>
      </c>
      <c r="C207" s="164" t="s">
        <v>478</v>
      </c>
      <c r="D207" s="164" t="s">
        <v>567</v>
      </c>
      <c r="E207" s="164" t="s">
        <v>481</v>
      </c>
      <c r="F207" s="163">
        <f t="shared" si="43"/>
        <v>0</v>
      </c>
      <c r="G207" s="163">
        <f t="shared" si="43"/>
        <v>80.75</v>
      </c>
      <c r="H207" s="163">
        <f t="shared" si="43"/>
        <v>80.75</v>
      </c>
      <c r="I207" s="159">
        <f t="shared" si="35"/>
        <v>100</v>
      </c>
    </row>
    <row r="208" spans="1:9" ht="12.75">
      <c r="A208" s="144" t="s">
        <v>653</v>
      </c>
      <c r="B208" s="160">
        <v>600</v>
      </c>
      <c r="C208" s="164" t="s">
        <v>478</v>
      </c>
      <c r="D208" s="164" t="s">
        <v>567</v>
      </c>
      <c r="E208" s="164" t="s">
        <v>38</v>
      </c>
      <c r="F208" s="163">
        <v>0</v>
      </c>
      <c r="G208" s="163">
        <v>80.75</v>
      </c>
      <c r="H208" s="163">
        <v>80.75</v>
      </c>
      <c r="I208" s="159">
        <f t="shared" si="35"/>
        <v>100</v>
      </c>
    </row>
    <row r="209" spans="1:9" ht="108">
      <c r="A209" s="147" t="s">
        <v>77</v>
      </c>
      <c r="B209" s="160">
        <v>600</v>
      </c>
      <c r="C209" s="164" t="s">
        <v>478</v>
      </c>
      <c r="D209" s="164" t="s">
        <v>565</v>
      </c>
      <c r="E209" s="164"/>
      <c r="F209" s="163">
        <f aca="true" t="shared" si="44" ref="F209:H210">F210</f>
        <v>0</v>
      </c>
      <c r="G209" s="163">
        <f t="shared" si="44"/>
        <v>207.4</v>
      </c>
      <c r="H209" s="163">
        <f t="shared" si="44"/>
        <v>207.4</v>
      </c>
      <c r="I209" s="159">
        <f t="shared" si="35"/>
        <v>100</v>
      </c>
    </row>
    <row r="210" spans="1:9" ht="24">
      <c r="A210" s="144" t="s">
        <v>479</v>
      </c>
      <c r="B210" s="160">
        <v>600</v>
      </c>
      <c r="C210" s="164" t="s">
        <v>478</v>
      </c>
      <c r="D210" s="164" t="s">
        <v>565</v>
      </c>
      <c r="E210" s="164" t="s">
        <v>288</v>
      </c>
      <c r="F210" s="163">
        <f t="shared" si="44"/>
        <v>0</v>
      </c>
      <c r="G210" s="163">
        <f t="shared" si="44"/>
        <v>207.4</v>
      </c>
      <c r="H210" s="163">
        <f t="shared" si="44"/>
        <v>207.4</v>
      </c>
      <c r="I210" s="159">
        <f t="shared" si="35"/>
        <v>100</v>
      </c>
    </row>
    <row r="211" spans="1:9" ht="12.75">
      <c r="A211" s="144" t="s">
        <v>480</v>
      </c>
      <c r="B211" s="160">
        <v>600</v>
      </c>
      <c r="C211" s="164" t="s">
        <v>478</v>
      </c>
      <c r="D211" s="164" t="s">
        <v>565</v>
      </c>
      <c r="E211" s="164" t="s">
        <v>481</v>
      </c>
      <c r="F211" s="163">
        <f>F212</f>
        <v>0</v>
      </c>
      <c r="G211" s="163">
        <f>G212</f>
        <v>207.4</v>
      </c>
      <c r="H211" s="163">
        <f>H212</f>
        <v>207.4</v>
      </c>
      <c r="I211" s="159">
        <f t="shared" si="35"/>
        <v>100</v>
      </c>
    </row>
    <row r="212" spans="1:9" ht="36">
      <c r="A212" s="144" t="s">
        <v>499</v>
      </c>
      <c r="B212" s="160">
        <v>600</v>
      </c>
      <c r="C212" s="164" t="s">
        <v>478</v>
      </c>
      <c r="D212" s="164" t="s">
        <v>565</v>
      </c>
      <c r="E212" s="164" t="s">
        <v>498</v>
      </c>
      <c r="F212" s="163">
        <v>0</v>
      </c>
      <c r="G212" s="173">
        <v>207.4</v>
      </c>
      <c r="H212" s="173">
        <v>207.4</v>
      </c>
      <c r="I212" s="159">
        <f t="shared" si="35"/>
        <v>100</v>
      </c>
    </row>
    <row r="213" spans="1:9" ht="48">
      <c r="A213" s="147" t="s">
        <v>562</v>
      </c>
      <c r="B213" s="160">
        <v>600</v>
      </c>
      <c r="C213" s="164" t="s">
        <v>478</v>
      </c>
      <c r="D213" s="164" t="s">
        <v>563</v>
      </c>
      <c r="E213" s="164"/>
      <c r="F213" s="163">
        <f aca="true" t="shared" si="45" ref="F213:H215">F214</f>
        <v>0</v>
      </c>
      <c r="G213" s="163">
        <f t="shared" si="45"/>
        <v>21.1</v>
      </c>
      <c r="H213" s="163">
        <f t="shared" si="45"/>
        <v>21.1</v>
      </c>
      <c r="I213" s="159">
        <f t="shared" si="35"/>
        <v>100</v>
      </c>
    </row>
    <row r="214" spans="1:9" ht="24">
      <c r="A214" s="144" t="s">
        <v>479</v>
      </c>
      <c r="B214" s="160">
        <v>600</v>
      </c>
      <c r="C214" s="164" t="s">
        <v>478</v>
      </c>
      <c r="D214" s="164" t="s">
        <v>563</v>
      </c>
      <c r="E214" s="164" t="s">
        <v>288</v>
      </c>
      <c r="F214" s="163">
        <f t="shared" si="45"/>
        <v>0</v>
      </c>
      <c r="G214" s="163">
        <f t="shared" si="45"/>
        <v>21.1</v>
      </c>
      <c r="H214" s="163">
        <f t="shared" si="45"/>
        <v>21.1</v>
      </c>
      <c r="I214" s="159">
        <f t="shared" si="35"/>
        <v>100</v>
      </c>
    </row>
    <row r="215" spans="1:9" ht="12.75">
      <c r="A215" s="144" t="s">
        <v>480</v>
      </c>
      <c r="B215" s="160">
        <v>600</v>
      </c>
      <c r="C215" s="164" t="s">
        <v>478</v>
      </c>
      <c r="D215" s="164" t="s">
        <v>563</v>
      </c>
      <c r="E215" s="164" t="s">
        <v>481</v>
      </c>
      <c r="F215" s="163">
        <f t="shared" si="45"/>
        <v>0</v>
      </c>
      <c r="G215" s="163">
        <f t="shared" si="45"/>
        <v>21.1</v>
      </c>
      <c r="H215" s="163">
        <f t="shared" si="45"/>
        <v>21.1</v>
      </c>
      <c r="I215" s="159">
        <f t="shared" si="35"/>
        <v>100</v>
      </c>
    </row>
    <row r="216" spans="1:9" ht="36">
      <c r="A216" s="144" t="s">
        <v>499</v>
      </c>
      <c r="B216" s="160">
        <v>600</v>
      </c>
      <c r="C216" s="164" t="s">
        <v>478</v>
      </c>
      <c r="D216" s="164" t="s">
        <v>563</v>
      </c>
      <c r="E216" s="164" t="s">
        <v>498</v>
      </c>
      <c r="F216" s="163">
        <v>0</v>
      </c>
      <c r="G216" s="163">
        <v>21.1</v>
      </c>
      <c r="H216" s="163">
        <v>21.1</v>
      </c>
      <c r="I216" s="159">
        <f t="shared" si="35"/>
        <v>100</v>
      </c>
    </row>
    <row r="217" spans="1:9" ht="12.75">
      <c r="A217" s="144" t="s">
        <v>386</v>
      </c>
      <c r="B217" s="160" t="s">
        <v>294</v>
      </c>
      <c r="C217" s="164"/>
      <c r="D217" s="164"/>
      <c r="E217" s="164"/>
      <c r="F217" s="163"/>
      <c r="G217" s="163"/>
      <c r="H217" s="163"/>
      <c r="I217" s="174"/>
    </row>
    <row r="218" spans="1:9" ht="12.75">
      <c r="A218" s="144" t="s">
        <v>244</v>
      </c>
      <c r="B218" s="160">
        <v>600</v>
      </c>
      <c r="C218" s="164" t="s">
        <v>478</v>
      </c>
      <c r="D218" s="164"/>
      <c r="E218" s="164"/>
      <c r="F218" s="163">
        <f aca="true" t="shared" si="46" ref="F218:H223">F219</f>
        <v>4897.89</v>
      </c>
      <c r="G218" s="163">
        <f t="shared" si="46"/>
        <v>5201.010000000001</v>
      </c>
      <c r="H218" s="163">
        <f t="shared" si="46"/>
        <v>5201.010000000001</v>
      </c>
      <c r="I218" s="159">
        <f t="shared" si="35"/>
        <v>100</v>
      </c>
    </row>
    <row r="219" spans="1:9" ht="36">
      <c r="A219" s="144" t="s">
        <v>472</v>
      </c>
      <c r="B219" s="160">
        <v>600</v>
      </c>
      <c r="C219" s="164" t="s">
        <v>478</v>
      </c>
      <c r="D219" s="164" t="s">
        <v>510</v>
      </c>
      <c r="E219" s="164"/>
      <c r="F219" s="163">
        <f t="shared" si="46"/>
        <v>4897.89</v>
      </c>
      <c r="G219" s="163">
        <f t="shared" si="46"/>
        <v>5201.010000000001</v>
      </c>
      <c r="H219" s="163">
        <f t="shared" si="46"/>
        <v>5201.010000000001</v>
      </c>
      <c r="I219" s="159">
        <f t="shared" si="35"/>
        <v>100</v>
      </c>
    </row>
    <row r="220" spans="1:9" ht="36">
      <c r="A220" s="144" t="s">
        <v>483</v>
      </c>
      <c r="B220" s="160">
        <v>600</v>
      </c>
      <c r="C220" s="164" t="s">
        <v>478</v>
      </c>
      <c r="D220" s="164" t="s">
        <v>648</v>
      </c>
      <c r="E220" s="164"/>
      <c r="F220" s="163">
        <f t="shared" si="46"/>
        <v>4897.89</v>
      </c>
      <c r="G220" s="163">
        <f>G221+G225+G226+G230+G234+G242+G238</f>
        <v>5201.010000000001</v>
      </c>
      <c r="H220" s="163">
        <f>H221+H225+H226+H230+H234+H242+H238</f>
        <v>5201.010000000001</v>
      </c>
      <c r="I220" s="159">
        <f t="shared" si="35"/>
        <v>100</v>
      </c>
    </row>
    <row r="221" spans="1:9" ht="72">
      <c r="A221" s="147" t="s">
        <v>180</v>
      </c>
      <c r="B221" s="160">
        <v>600</v>
      </c>
      <c r="C221" s="164" t="s">
        <v>478</v>
      </c>
      <c r="D221" s="164" t="s">
        <v>509</v>
      </c>
      <c r="E221" s="164"/>
      <c r="F221" s="163">
        <f t="shared" si="46"/>
        <v>4897.89</v>
      </c>
      <c r="G221" s="163">
        <f t="shared" si="46"/>
        <v>4908.16</v>
      </c>
      <c r="H221" s="163">
        <v>4908.16</v>
      </c>
      <c r="I221" s="159">
        <f t="shared" si="35"/>
        <v>100</v>
      </c>
    </row>
    <row r="222" spans="1:9" ht="24">
      <c r="A222" s="144" t="s">
        <v>479</v>
      </c>
      <c r="B222" s="160">
        <v>600</v>
      </c>
      <c r="C222" s="164" t="s">
        <v>478</v>
      </c>
      <c r="D222" s="164" t="s">
        <v>509</v>
      </c>
      <c r="E222" s="164" t="s">
        <v>288</v>
      </c>
      <c r="F222" s="163">
        <f t="shared" si="46"/>
        <v>4897.89</v>
      </c>
      <c r="G222" s="163">
        <f t="shared" si="46"/>
        <v>4908.16</v>
      </c>
      <c r="H222" s="163">
        <f t="shared" si="46"/>
        <v>4908.16</v>
      </c>
      <c r="I222" s="159">
        <f t="shared" si="35"/>
        <v>100</v>
      </c>
    </row>
    <row r="223" spans="1:9" ht="12.75">
      <c r="A223" s="144" t="s">
        <v>480</v>
      </c>
      <c r="B223" s="160">
        <v>600</v>
      </c>
      <c r="C223" s="164" t="s">
        <v>478</v>
      </c>
      <c r="D223" s="164" t="s">
        <v>509</v>
      </c>
      <c r="E223" s="164" t="s">
        <v>481</v>
      </c>
      <c r="F223" s="163">
        <f t="shared" si="46"/>
        <v>4897.89</v>
      </c>
      <c r="G223" s="163">
        <f t="shared" si="46"/>
        <v>4908.16</v>
      </c>
      <c r="H223" s="163">
        <f t="shared" si="46"/>
        <v>4908.16</v>
      </c>
      <c r="I223" s="159">
        <f t="shared" si="35"/>
        <v>100</v>
      </c>
    </row>
    <row r="224" spans="1:9" ht="36">
      <c r="A224" s="144" t="s">
        <v>499</v>
      </c>
      <c r="B224" s="160">
        <v>600</v>
      </c>
      <c r="C224" s="164" t="s">
        <v>478</v>
      </c>
      <c r="D224" s="164" t="s">
        <v>509</v>
      </c>
      <c r="E224" s="164" t="s">
        <v>498</v>
      </c>
      <c r="F224" s="163">
        <v>4897.89</v>
      </c>
      <c r="G224" s="173">
        <v>4908.16</v>
      </c>
      <c r="H224" s="173">
        <v>4908.16</v>
      </c>
      <c r="I224" s="159">
        <f t="shared" si="35"/>
        <v>100</v>
      </c>
    </row>
    <row r="225" spans="1:9" ht="12.75">
      <c r="A225" s="144" t="s">
        <v>37</v>
      </c>
      <c r="B225" s="160">
        <v>600</v>
      </c>
      <c r="C225" s="164" t="s">
        <v>478</v>
      </c>
      <c r="D225" s="164" t="s">
        <v>75</v>
      </c>
      <c r="E225" s="164" t="s">
        <v>38</v>
      </c>
      <c r="F225" s="163">
        <v>0</v>
      </c>
      <c r="G225" s="173">
        <v>0.06</v>
      </c>
      <c r="H225" s="173">
        <v>0.06</v>
      </c>
      <c r="I225" s="159">
        <v>0</v>
      </c>
    </row>
    <row r="226" spans="1:9" ht="72">
      <c r="A226" s="147" t="s">
        <v>568</v>
      </c>
      <c r="B226" s="160">
        <v>600</v>
      </c>
      <c r="C226" s="164" t="s">
        <v>478</v>
      </c>
      <c r="D226" s="164" t="s">
        <v>569</v>
      </c>
      <c r="E226" s="164"/>
      <c r="F226" s="163">
        <f aca="true" t="shared" si="47" ref="F226:H228">F227</f>
        <v>0</v>
      </c>
      <c r="G226" s="163">
        <f t="shared" si="47"/>
        <v>60</v>
      </c>
      <c r="H226" s="163">
        <f t="shared" si="47"/>
        <v>60</v>
      </c>
      <c r="I226" s="159">
        <f>H226/G226*100</f>
        <v>100</v>
      </c>
    </row>
    <row r="227" spans="1:9" ht="24">
      <c r="A227" s="144" t="s">
        <v>479</v>
      </c>
      <c r="B227" s="160">
        <v>600</v>
      </c>
      <c r="C227" s="164" t="s">
        <v>478</v>
      </c>
      <c r="D227" s="164" t="s">
        <v>569</v>
      </c>
      <c r="E227" s="164" t="s">
        <v>288</v>
      </c>
      <c r="F227" s="163">
        <f t="shared" si="47"/>
        <v>0</v>
      </c>
      <c r="G227" s="163">
        <f t="shared" si="47"/>
        <v>60</v>
      </c>
      <c r="H227" s="163">
        <f t="shared" si="47"/>
        <v>60</v>
      </c>
      <c r="I227" s="159">
        <f>H227/G227*100</f>
        <v>100</v>
      </c>
    </row>
    <row r="228" spans="1:9" ht="12.75">
      <c r="A228" s="144" t="s">
        <v>480</v>
      </c>
      <c r="B228" s="160">
        <v>600</v>
      </c>
      <c r="C228" s="164" t="s">
        <v>478</v>
      </c>
      <c r="D228" s="164" t="s">
        <v>569</v>
      </c>
      <c r="E228" s="164" t="s">
        <v>481</v>
      </c>
      <c r="F228" s="163">
        <f t="shared" si="47"/>
        <v>0</v>
      </c>
      <c r="G228" s="163">
        <f t="shared" si="47"/>
        <v>60</v>
      </c>
      <c r="H228" s="163">
        <f t="shared" si="47"/>
        <v>60</v>
      </c>
      <c r="I228" s="159">
        <f>H228/G228*100</f>
        <v>100</v>
      </c>
    </row>
    <row r="229" spans="1:9" ht="12.75">
      <c r="A229" s="144" t="s">
        <v>653</v>
      </c>
      <c r="B229" s="160">
        <v>600</v>
      </c>
      <c r="C229" s="164" t="s">
        <v>478</v>
      </c>
      <c r="D229" s="164" t="s">
        <v>569</v>
      </c>
      <c r="E229" s="164" t="s">
        <v>38</v>
      </c>
      <c r="F229" s="163">
        <v>0</v>
      </c>
      <c r="G229" s="163">
        <v>60</v>
      </c>
      <c r="H229" s="163">
        <v>60</v>
      </c>
      <c r="I229" s="159">
        <f>H229/G229*100</f>
        <v>100</v>
      </c>
    </row>
    <row r="230" spans="1:9" ht="108">
      <c r="A230" s="147" t="s">
        <v>77</v>
      </c>
      <c r="B230" s="160">
        <v>600</v>
      </c>
      <c r="C230" s="164" t="s">
        <v>478</v>
      </c>
      <c r="D230" s="164" t="s">
        <v>76</v>
      </c>
      <c r="E230" s="164"/>
      <c r="F230" s="163">
        <f aca="true" t="shared" si="48" ref="F230:H231">F231</f>
        <v>0</v>
      </c>
      <c r="G230" s="163">
        <f t="shared" si="48"/>
        <v>145.64</v>
      </c>
      <c r="H230" s="163">
        <f t="shared" si="48"/>
        <v>145.64</v>
      </c>
      <c r="I230" s="159">
        <f>H230/G230*100</f>
        <v>100</v>
      </c>
    </row>
    <row r="231" spans="1:9" ht="24">
      <c r="A231" s="144" t="s">
        <v>479</v>
      </c>
      <c r="B231" s="160">
        <v>600</v>
      </c>
      <c r="C231" s="164" t="s">
        <v>478</v>
      </c>
      <c r="D231" s="164" t="s">
        <v>76</v>
      </c>
      <c r="E231" s="164" t="s">
        <v>288</v>
      </c>
      <c r="F231" s="163">
        <f t="shared" si="48"/>
        <v>0</v>
      </c>
      <c r="G231" s="163">
        <f t="shared" si="48"/>
        <v>145.64</v>
      </c>
      <c r="H231" s="163">
        <f t="shared" si="48"/>
        <v>145.64</v>
      </c>
      <c r="I231" s="159">
        <f aca="true" t="shared" si="49" ref="I231:I246">H231/G231*100</f>
        <v>100</v>
      </c>
    </row>
    <row r="232" spans="1:9" ht="12.75">
      <c r="A232" s="144" t="s">
        <v>480</v>
      </c>
      <c r="B232" s="160">
        <v>600</v>
      </c>
      <c r="C232" s="164" t="s">
        <v>478</v>
      </c>
      <c r="D232" s="164" t="s">
        <v>76</v>
      </c>
      <c r="E232" s="164" t="s">
        <v>481</v>
      </c>
      <c r="F232" s="163">
        <f>F233</f>
        <v>0</v>
      </c>
      <c r="G232" s="163">
        <f>G233</f>
        <v>145.64</v>
      </c>
      <c r="H232" s="163">
        <f>H233</f>
        <v>145.64</v>
      </c>
      <c r="I232" s="159">
        <f t="shared" si="49"/>
        <v>100</v>
      </c>
    </row>
    <row r="233" spans="1:9" ht="36">
      <c r="A233" s="144" t="s">
        <v>499</v>
      </c>
      <c r="B233" s="160">
        <v>600</v>
      </c>
      <c r="C233" s="164" t="s">
        <v>478</v>
      </c>
      <c r="D233" s="164" t="s">
        <v>76</v>
      </c>
      <c r="E233" s="164" t="s">
        <v>498</v>
      </c>
      <c r="F233" s="163">
        <v>0</v>
      </c>
      <c r="G233" s="173">
        <v>145.64</v>
      </c>
      <c r="H233" s="173">
        <v>145.64</v>
      </c>
      <c r="I233" s="159">
        <f t="shared" si="49"/>
        <v>100</v>
      </c>
    </row>
    <row r="234" spans="1:9" ht="48">
      <c r="A234" s="147" t="s">
        <v>562</v>
      </c>
      <c r="B234" s="160">
        <v>600</v>
      </c>
      <c r="C234" s="164" t="s">
        <v>478</v>
      </c>
      <c r="D234" s="164" t="s">
        <v>564</v>
      </c>
      <c r="E234" s="164"/>
      <c r="F234" s="163">
        <f aca="true" t="shared" si="50" ref="F234:H236">F235</f>
        <v>0</v>
      </c>
      <c r="G234" s="163">
        <f t="shared" si="50"/>
        <v>6.33</v>
      </c>
      <c r="H234" s="163">
        <f t="shared" si="50"/>
        <v>6.33</v>
      </c>
      <c r="I234" s="159">
        <f t="shared" si="49"/>
        <v>100</v>
      </c>
    </row>
    <row r="235" spans="1:9" ht="24">
      <c r="A235" s="144" t="s">
        <v>479</v>
      </c>
      <c r="B235" s="160">
        <v>600</v>
      </c>
      <c r="C235" s="164" t="s">
        <v>478</v>
      </c>
      <c r="D235" s="164" t="s">
        <v>564</v>
      </c>
      <c r="E235" s="164" t="s">
        <v>288</v>
      </c>
      <c r="F235" s="163">
        <f t="shared" si="50"/>
        <v>0</v>
      </c>
      <c r="G235" s="163">
        <f t="shared" si="50"/>
        <v>6.33</v>
      </c>
      <c r="H235" s="163">
        <f t="shared" si="50"/>
        <v>6.33</v>
      </c>
      <c r="I235" s="159">
        <f t="shared" si="49"/>
        <v>100</v>
      </c>
    </row>
    <row r="236" spans="1:9" ht="12.75">
      <c r="A236" s="144" t="s">
        <v>480</v>
      </c>
      <c r="B236" s="160">
        <v>600</v>
      </c>
      <c r="C236" s="164" t="s">
        <v>478</v>
      </c>
      <c r="D236" s="164" t="s">
        <v>564</v>
      </c>
      <c r="E236" s="164" t="s">
        <v>481</v>
      </c>
      <c r="F236" s="163">
        <f t="shared" si="50"/>
        <v>0</v>
      </c>
      <c r="G236" s="163">
        <f t="shared" si="50"/>
        <v>6.33</v>
      </c>
      <c r="H236" s="163">
        <f t="shared" si="50"/>
        <v>6.33</v>
      </c>
      <c r="I236" s="159">
        <f t="shared" si="49"/>
        <v>100</v>
      </c>
    </row>
    <row r="237" spans="1:9" ht="36">
      <c r="A237" s="144" t="s">
        <v>499</v>
      </c>
      <c r="B237" s="160">
        <v>600</v>
      </c>
      <c r="C237" s="164" t="s">
        <v>478</v>
      </c>
      <c r="D237" s="164" t="s">
        <v>564</v>
      </c>
      <c r="E237" s="164" t="s">
        <v>498</v>
      </c>
      <c r="F237" s="163">
        <v>0</v>
      </c>
      <c r="G237" s="163">
        <v>6.33</v>
      </c>
      <c r="H237" s="163">
        <v>6.33</v>
      </c>
      <c r="I237" s="159">
        <f t="shared" si="49"/>
        <v>100</v>
      </c>
    </row>
    <row r="238" spans="1:9" ht="84">
      <c r="A238" s="147" t="s">
        <v>473</v>
      </c>
      <c r="B238" s="160">
        <v>600</v>
      </c>
      <c r="C238" s="164" t="s">
        <v>478</v>
      </c>
      <c r="D238" s="164" t="s">
        <v>654</v>
      </c>
      <c r="E238" s="164"/>
      <c r="F238" s="163">
        <f aca="true" t="shared" si="51" ref="F238:H240">F239</f>
        <v>0</v>
      </c>
      <c r="G238" s="163">
        <f t="shared" si="51"/>
        <v>20.76</v>
      </c>
      <c r="H238" s="163">
        <f t="shared" si="51"/>
        <v>20.76</v>
      </c>
      <c r="I238" s="159">
        <f t="shared" si="49"/>
        <v>100</v>
      </c>
    </row>
    <row r="239" spans="1:9" ht="24">
      <c r="A239" s="144" t="s">
        <v>479</v>
      </c>
      <c r="B239" s="160">
        <v>600</v>
      </c>
      <c r="C239" s="164" t="s">
        <v>478</v>
      </c>
      <c r="D239" s="164" t="s">
        <v>654</v>
      </c>
      <c r="E239" s="164" t="s">
        <v>288</v>
      </c>
      <c r="F239" s="163">
        <f t="shared" si="51"/>
        <v>0</v>
      </c>
      <c r="G239" s="163">
        <f t="shared" si="51"/>
        <v>20.76</v>
      </c>
      <c r="H239" s="163">
        <f t="shared" si="51"/>
        <v>20.76</v>
      </c>
      <c r="I239" s="159">
        <f t="shared" si="49"/>
        <v>100</v>
      </c>
    </row>
    <row r="240" spans="1:9" ht="12.75">
      <c r="A240" s="144" t="s">
        <v>480</v>
      </c>
      <c r="B240" s="160">
        <v>600</v>
      </c>
      <c r="C240" s="164" t="s">
        <v>478</v>
      </c>
      <c r="D240" s="164" t="s">
        <v>654</v>
      </c>
      <c r="E240" s="164" t="s">
        <v>481</v>
      </c>
      <c r="F240" s="163">
        <f t="shared" si="51"/>
        <v>0</v>
      </c>
      <c r="G240" s="163">
        <f t="shared" si="51"/>
        <v>20.76</v>
      </c>
      <c r="H240" s="163">
        <f t="shared" si="51"/>
        <v>20.76</v>
      </c>
      <c r="I240" s="159">
        <f t="shared" si="49"/>
        <v>100</v>
      </c>
    </row>
    <row r="241" spans="1:9" ht="36">
      <c r="A241" s="144" t="s">
        <v>499</v>
      </c>
      <c r="B241" s="160">
        <v>600</v>
      </c>
      <c r="C241" s="164" t="s">
        <v>478</v>
      </c>
      <c r="D241" s="164" t="s">
        <v>654</v>
      </c>
      <c r="E241" s="164" t="s">
        <v>498</v>
      </c>
      <c r="F241" s="163">
        <v>0</v>
      </c>
      <c r="G241" s="173">
        <v>20.76</v>
      </c>
      <c r="H241" s="173">
        <v>20.76</v>
      </c>
      <c r="I241" s="159">
        <f t="shared" si="49"/>
        <v>100</v>
      </c>
    </row>
    <row r="242" spans="1:9" ht="96">
      <c r="A242" s="147" t="s">
        <v>651</v>
      </c>
      <c r="B242" s="160">
        <v>600</v>
      </c>
      <c r="C242" s="164" t="s">
        <v>478</v>
      </c>
      <c r="D242" s="164" t="s">
        <v>652</v>
      </c>
      <c r="E242" s="164"/>
      <c r="F242" s="163">
        <f aca="true" t="shared" si="52" ref="F242:H244">F243</f>
        <v>0</v>
      </c>
      <c r="G242" s="163">
        <f t="shared" si="52"/>
        <v>60.06</v>
      </c>
      <c r="H242" s="163">
        <f t="shared" si="52"/>
        <v>60.06</v>
      </c>
      <c r="I242" s="159">
        <f t="shared" si="49"/>
        <v>100</v>
      </c>
    </row>
    <row r="243" spans="1:9" ht="24">
      <c r="A243" s="144" t="s">
        <v>479</v>
      </c>
      <c r="B243" s="160">
        <v>600</v>
      </c>
      <c r="C243" s="164" t="s">
        <v>478</v>
      </c>
      <c r="D243" s="164" t="s">
        <v>652</v>
      </c>
      <c r="E243" s="164" t="s">
        <v>288</v>
      </c>
      <c r="F243" s="163">
        <f t="shared" si="52"/>
        <v>0</v>
      </c>
      <c r="G243" s="163">
        <f t="shared" si="52"/>
        <v>60.06</v>
      </c>
      <c r="H243" s="163">
        <f t="shared" si="52"/>
        <v>60.06</v>
      </c>
      <c r="I243" s="159">
        <f t="shared" si="49"/>
        <v>100</v>
      </c>
    </row>
    <row r="244" spans="1:9" ht="12.75">
      <c r="A244" s="144" t="s">
        <v>480</v>
      </c>
      <c r="B244" s="160">
        <v>600</v>
      </c>
      <c r="C244" s="164" t="s">
        <v>478</v>
      </c>
      <c r="D244" s="164" t="s">
        <v>652</v>
      </c>
      <c r="E244" s="164" t="s">
        <v>481</v>
      </c>
      <c r="F244" s="163">
        <f t="shared" si="52"/>
        <v>0</v>
      </c>
      <c r="G244" s="163">
        <f t="shared" si="52"/>
        <v>60.06</v>
      </c>
      <c r="H244" s="163">
        <f t="shared" si="52"/>
        <v>60.06</v>
      </c>
      <c r="I244" s="159">
        <f t="shared" si="49"/>
        <v>100</v>
      </c>
    </row>
    <row r="245" spans="1:9" ht="12.75">
      <c r="A245" s="144" t="s">
        <v>653</v>
      </c>
      <c r="B245" s="160">
        <v>600</v>
      </c>
      <c r="C245" s="164" t="s">
        <v>478</v>
      </c>
      <c r="D245" s="164" t="s">
        <v>652</v>
      </c>
      <c r="E245" s="164" t="s">
        <v>38</v>
      </c>
      <c r="F245" s="163">
        <v>0</v>
      </c>
      <c r="G245" s="163">
        <v>60.06</v>
      </c>
      <c r="H245" s="163">
        <v>60.06</v>
      </c>
      <c r="I245" s="159">
        <f t="shared" si="49"/>
        <v>100</v>
      </c>
    </row>
    <row r="246" spans="1:9" ht="12.75">
      <c r="A246" s="158" t="s">
        <v>186</v>
      </c>
      <c r="B246" s="158"/>
      <c r="C246" s="175"/>
      <c r="D246" s="175"/>
      <c r="E246" s="175"/>
      <c r="F246" s="163">
        <f>F6+F71+F82+F131+F173+F196</f>
        <v>21873.010000000002</v>
      </c>
      <c r="G246" s="163">
        <f>G6+G71+G82+G131+G173+G196+G161+G181</f>
        <v>36199.88</v>
      </c>
      <c r="H246" s="163">
        <f>H6+H71+H82+H131+H173+H196+H161+H181</f>
        <v>35166.170000000006</v>
      </c>
      <c r="I246" s="159">
        <f t="shared" si="49"/>
        <v>97.14443804786096</v>
      </c>
    </row>
    <row r="247" ht="12.75">
      <c r="H247" s="2"/>
    </row>
    <row r="248" ht="12.75">
      <c r="H248" s="152"/>
    </row>
  </sheetData>
  <sheetProtection/>
  <mergeCells count="6">
    <mergeCell ref="H2:H4"/>
    <mergeCell ref="I2:I4"/>
    <mergeCell ref="A1:F1"/>
    <mergeCell ref="B2:B4"/>
    <mergeCell ref="F2:F4"/>
    <mergeCell ref="G2:G4"/>
  </mergeCells>
  <printOptions/>
  <pageMargins left="0.75" right="0.75" top="1" bottom="1" header="0.5" footer="0.5"/>
  <pageSetup fitToHeight="9" fitToWidth="1" horizontalDpi="180" verticalDpi="18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23">
      <selection activeCell="A1" sqref="A1:H158"/>
    </sheetView>
  </sheetViews>
  <sheetFormatPr defaultColWidth="9.00390625" defaultRowHeight="12.75"/>
  <cols>
    <col min="1" max="1" width="6.375" style="0" customWidth="1"/>
    <col min="3" max="3" width="27.00390625" style="0" customWidth="1"/>
    <col min="4" max="4" width="12.75390625" style="0" customWidth="1"/>
    <col min="6" max="6" width="9.25390625" style="0" customWidth="1"/>
    <col min="7" max="7" width="11.75390625" style="0" customWidth="1"/>
    <col min="10" max="10" width="43.00390625" style="0" customWidth="1"/>
  </cols>
  <sheetData>
    <row r="1" spans="1:8" ht="12.75">
      <c r="A1" s="202" t="s">
        <v>576</v>
      </c>
      <c r="B1" s="202"/>
      <c r="C1" s="202"/>
      <c r="D1" s="202"/>
      <c r="E1" s="202"/>
      <c r="F1" s="202"/>
      <c r="G1" s="202"/>
      <c r="H1" s="202"/>
    </row>
    <row r="2" spans="1:8" ht="12.75">
      <c r="A2" s="203" t="s">
        <v>39</v>
      </c>
      <c r="B2" s="203"/>
      <c r="C2" s="203"/>
      <c r="D2" s="203"/>
      <c r="E2" s="203"/>
      <c r="F2" s="203"/>
      <c r="G2" s="203"/>
      <c r="H2" s="203"/>
    </row>
    <row r="3" spans="1:8" ht="12.75">
      <c r="A3" s="17" t="s">
        <v>570</v>
      </c>
      <c r="B3" s="113"/>
      <c r="C3" s="113"/>
      <c r="D3" s="95"/>
      <c r="E3" s="95"/>
      <c r="F3" s="95"/>
      <c r="G3" s="95"/>
      <c r="H3" s="95"/>
    </row>
    <row r="4" spans="1:8" ht="12.75">
      <c r="A4" s="204"/>
      <c r="B4" s="204"/>
      <c r="C4" s="204"/>
      <c r="D4" s="204"/>
      <c r="E4" s="204"/>
      <c r="F4" s="204"/>
      <c r="G4" s="204"/>
      <c r="H4" s="204"/>
    </row>
    <row r="5" spans="1:8" ht="12.75">
      <c r="A5" s="114" t="s">
        <v>335</v>
      </c>
      <c r="B5" s="114"/>
      <c r="C5" s="114"/>
      <c r="D5" s="114"/>
      <c r="E5" s="114"/>
      <c r="F5" s="114"/>
      <c r="G5" s="115"/>
      <c r="H5" s="77"/>
    </row>
    <row r="6" spans="1:8" ht="12.75">
      <c r="A6" s="116" t="s">
        <v>336</v>
      </c>
      <c r="B6" s="114"/>
      <c r="C6" s="114"/>
      <c r="D6" s="114"/>
      <c r="F6" s="114"/>
      <c r="G6" s="115"/>
      <c r="H6" s="77"/>
    </row>
    <row r="7" spans="1:7" ht="12.75">
      <c r="A7" s="114" t="s">
        <v>14</v>
      </c>
      <c r="B7" s="114"/>
      <c r="C7" s="114"/>
      <c r="D7" s="114" t="s">
        <v>337</v>
      </c>
      <c r="E7" s="118">
        <v>0.988</v>
      </c>
      <c r="F7" s="114"/>
      <c r="G7" s="115"/>
    </row>
    <row r="8" spans="1:7" ht="12.75">
      <c r="A8" s="114" t="s">
        <v>117</v>
      </c>
      <c r="B8" s="114"/>
      <c r="C8" s="114"/>
      <c r="D8" s="114"/>
      <c r="E8" s="118"/>
      <c r="F8" s="114"/>
      <c r="G8" s="115"/>
    </row>
    <row r="9" spans="1:7" ht="12.75">
      <c r="A9" s="114" t="s">
        <v>118</v>
      </c>
      <c r="B9" s="114"/>
      <c r="C9" s="114"/>
      <c r="D9" s="114">
        <v>719.56</v>
      </c>
      <c r="E9" s="118">
        <v>0.741</v>
      </c>
      <c r="F9" s="114"/>
      <c r="G9" s="115"/>
    </row>
    <row r="10" spans="1:7" ht="12.75">
      <c r="A10" s="114" t="s">
        <v>423</v>
      </c>
      <c r="B10" s="114"/>
      <c r="C10" s="114"/>
      <c r="D10" s="114"/>
      <c r="E10" s="118"/>
      <c r="F10" s="114"/>
      <c r="G10" s="115"/>
    </row>
    <row r="11" spans="1:7" ht="12.75">
      <c r="A11" s="114" t="s">
        <v>424</v>
      </c>
      <c r="B11" s="114"/>
      <c r="C11" s="114"/>
      <c r="D11" s="114" t="s">
        <v>425</v>
      </c>
      <c r="E11" s="118">
        <v>0.213</v>
      </c>
      <c r="F11" s="114"/>
      <c r="G11" s="115"/>
    </row>
    <row r="12" spans="1:7" ht="12.75">
      <c r="A12" s="114" t="s">
        <v>338</v>
      </c>
      <c r="B12" s="114"/>
      <c r="C12" s="114"/>
      <c r="D12" s="114"/>
      <c r="E12" s="114"/>
      <c r="F12" s="114"/>
      <c r="G12" s="115"/>
    </row>
    <row r="13" spans="1:7" ht="12.75">
      <c r="A13" s="114" t="s">
        <v>40</v>
      </c>
      <c r="B13" s="114"/>
      <c r="C13" s="114"/>
      <c r="D13" s="114" t="s">
        <v>339</v>
      </c>
      <c r="E13" s="118">
        <v>1.023</v>
      </c>
      <c r="F13" s="114"/>
      <c r="G13" s="115"/>
    </row>
    <row r="14" spans="1:7" ht="12.75">
      <c r="A14" s="114" t="s">
        <v>41</v>
      </c>
      <c r="B14" s="114"/>
      <c r="C14" s="114"/>
      <c r="D14" s="114" t="s">
        <v>340</v>
      </c>
      <c r="E14" s="117">
        <v>1.025</v>
      </c>
      <c r="F14" s="114"/>
      <c r="G14" s="115"/>
    </row>
    <row r="15" spans="1:7" ht="12.75">
      <c r="A15" s="114" t="s">
        <v>432</v>
      </c>
      <c r="B15" s="114"/>
      <c r="C15" s="114"/>
      <c r="D15" s="114"/>
      <c r="E15" s="114"/>
      <c r="F15" s="114"/>
      <c r="G15" s="115"/>
    </row>
    <row r="16" spans="1:7" ht="12.75">
      <c r="A16" s="114" t="s">
        <v>43</v>
      </c>
      <c r="B16" s="114"/>
      <c r="C16" s="114"/>
      <c r="D16" s="114" t="s">
        <v>341</v>
      </c>
      <c r="E16" s="117">
        <v>0.865</v>
      </c>
      <c r="F16" s="114" t="s">
        <v>44</v>
      </c>
      <c r="G16" s="115"/>
    </row>
    <row r="17" spans="1:7" ht="12.75">
      <c r="A17" s="114" t="s">
        <v>45</v>
      </c>
      <c r="B17" s="114"/>
      <c r="C17" s="114"/>
      <c r="D17" s="114"/>
      <c r="E17" s="114"/>
      <c r="F17" s="114"/>
      <c r="G17" s="115"/>
    </row>
    <row r="18" spans="1:7" ht="12.75">
      <c r="A18" s="114" t="s">
        <v>46</v>
      </c>
      <c r="B18" s="114"/>
      <c r="C18" s="114"/>
      <c r="D18" s="114"/>
      <c r="E18" s="114"/>
      <c r="F18" s="114"/>
      <c r="G18" s="115"/>
    </row>
    <row r="19" spans="1:7" ht="12.75">
      <c r="A19" s="114" t="s">
        <v>426</v>
      </c>
      <c r="B19" s="114"/>
      <c r="C19" s="114"/>
      <c r="D19" s="114"/>
      <c r="E19" s="114"/>
      <c r="F19" s="114"/>
      <c r="G19" s="115"/>
    </row>
    <row r="20" spans="1:7" ht="12.75">
      <c r="A20" s="114"/>
      <c r="B20" s="114"/>
      <c r="C20" s="114"/>
      <c r="D20" s="114" t="s">
        <v>342</v>
      </c>
      <c r="E20" s="118">
        <v>0.854</v>
      </c>
      <c r="F20" s="114"/>
      <c r="G20" s="115"/>
    </row>
    <row r="21" spans="1:7" ht="12.75">
      <c r="A21" s="114" t="s">
        <v>47</v>
      </c>
      <c r="B21" s="114"/>
      <c r="C21" s="114"/>
      <c r="D21" s="114"/>
      <c r="E21" s="114"/>
      <c r="F21" s="114"/>
      <c r="G21" s="115"/>
    </row>
    <row r="22" spans="1:7" ht="12.75">
      <c r="A22" s="114" t="s">
        <v>48</v>
      </c>
      <c r="B22" s="114"/>
      <c r="C22" s="114"/>
      <c r="D22" s="114" t="s">
        <v>343</v>
      </c>
      <c r="E22" s="118">
        <v>0.927</v>
      </c>
      <c r="F22" s="114"/>
      <c r="G22" s="115"/>
    </row>
    <row r="23" spans="1:7" ht="12.75">
      <c r="A23" s="114" t="s">
        <v>433</v>
      </c>
      <c r="B23" s="114"/>
      <c r="C23" s="114"/>
      <c r="D23" s="114"/>
      <c r="E23" s="114"/>
      <c r="F23" s="114"/>
      <c r="G23" s="115"/>
    </row>
    <row r="24" spans="1:7" ht="12.75">
      <c r="A24" s="114" t="s">
        <v>49</v>
      </c>
      <c r="B24" s="114"/>
      <c r="C24" s="114"/>
      <c r="D24" s="114"/>
      <c r="E24" s="114"/>
      <c r="F24" s="114"/>
      <c r="G24" s="115"/>
    </row>
    <row r="25" spans="1:7" ht="12.75">
      <c r="A25" s="114" t="s">
        <v>50</v>
      </c>
      <c r="B25" s="114"/>
      <c r="C25" s="114"/>
      <c r="D25" s="114" t="s">
        <v>344</v>
      </c>
      <c r="E25" s="118">
        <v>1.314</v>
      </c>
      <c r="F25" s="114"/>
      <c r="G25" s="115"/>
    </row>
    <row r="26" spans="1:7" ht="12.75">
      <c r="A26" s="114" t="s">
        <v>51</v>
      </c>
      <c r="B26" s="114"/>
      <c r="C26" s="114"/>
      <c r="D26" s="114" t="s">
        <v>345</v>
      </c>
      <c r="E26" s="118">
        <v>0.97</v>
      </c>
      <c r="G26" s="115"/>
    </row>
    <row r="27" spans="1:7" ht="12.75">
      <c r="A27" s="114"/>
      <c r="B27" s="114"/>
      <c r="C27" s="114"/>
      <c r="D27" s="114"/>
      <c r="E27" s="118"/>
      <c r="G27" s="115"/>
    </row>
    <row r="28" spans="1:7" ht="12.75">
      <c r="A28" s="114" t="s">
        <v>52</v>
      </c>
      <c r="B28" s="114"/>
      <c r="C28" s="114"/>
      <c r="D28" s="114"/>
      <c r="E28" s="114"/>
      <c r="F28" s="114"/>
      <c r="G28" s="115"/>
    </row>
    <row r="29" spans="1:8" ht="12.75">
      <c r="A29" s="114"/>
      <c r="B29" s="114"/>
      <c r="C29" s="114"/>
      <c r="D29" s="114" t="s">
        <v>346</v>
      </c>
      <c r="E29" s="117">
        <v>1</v>
      </c>
      <c r="F29" s="114" t="s">
        <v>53</v>
      </c>
      <c r="G29" s="115"/>
      <c r="H29" s="119"/>
    </row>
    <row r="30" spans="1:8" ht="12.75">
      <c r="A30" s="114" t="s">
        <v>25</v>
      </c>
      <c r="B30" s="114"/>
      <c r="C30" s="114"/>
      <c r="D30" s="114"/>
      <c r="E30" s="117"/>
      <c r="F30" s="114"/>
      <c r="G30" s="115"/>
      <c r="H30" s="119"/>
    </row>
    <row r="31" spans="1:8" ht="12.75">
      <c r="A31" s="114" t="s">
        <v>48</v>
      </c>
      <c r="B31" s="114"/>
      <c r="C31" s="114"/>
      <c r="D31" s="114" t="s">
        <v>347</v>
      </c>
      <c r="E31" s="117">
        <v>1</v>
      </c>
      <c r="F31" s="114" t="s">
        <v>53</v>
      </c>
      <c r="G31" s="115"/>
      <c r="H31" s="119"/>
    </row>
    <row r="32" spans="1:8" ht="12.75">
      <c r="A32" s="114" t="s">
        <v>10</v>
      </c>
      <c r="B32" s="114"/>
      <c r="C32" s="114"/>
      <c r="D32" s="114"/>
      <c r="E32" s="114"/>
      <c r="F32" s="114"/>
      <c r="G32" s="115"/>
      <c r="H32" s="119"/>
    </row>
    <row r="33" spans="1:7" ht="12.75">
      <c r="A33" s="114" t="s">
        <v>294</v>
      </c>
      <c r="B33" s="114"/>
      <c r="C33" s="114"/>
      <c r="D33" s="114" t="s">
        <v>348</v>
      </c>
      <c r="E33" s="117">
        <v>1</v>
      </c>
      <c r="F33" s="114"/>
      <c r="G33" s="115"/>
    </row>
    <row r="34" spans="1:7" ht="12.75">
      <c r="A34" s="114" t="s">
        <v>11</v>
      </c>
      <c r="B34" s="114"/>
      <c r="C34" s="114"/>
      <c r="D34" s="114"/>
      <c r="E34" s="114"/>
      <c r="F34" s="114"/>
      <c r="G34" s="115"/>
    </row>
    <row r="35" spans="1:7" ht="12.75">
      <c r="A35" s="114"/>
      <c r="B35" s="114"/>
      <c r="C35" s="114"/>
      <c r="D35" s="114" t="s">
        <v>349</v>
      </c>
      <c r="E35" s="117">
        <v>1</v>
      </c>
      <c r="F35" s="114"/>
      <c r="G35" s="115"/>
    </row>
    <row r="36" spans="1:7" ht="12.75">
      <c r="A36" s="114" t="s">
        <v>54</v>
      </c>
      <c r="B36" s="114"/>
      <c r="C36" s="114"/>
      <c r="D36" s="114"/>
      <c r="E36" s="114"/>
      <c r="F36" s="114"/>
      <c r="G36" s="116"/>
    </row>
    <row r="37" spans="2:7" ht="12.75">
      <c r="B37" s="114"/>
      <c r="C37" s="114"/>
      <c r="D37" s="114" t="s">
        <v>350</v>
      </c>
      <c r="E37" s="117">
        <v>1</v>
      </c>
      <c r="F37" s="114" t="s">
        <v>56</v>
      </c>
      <c r="G37" s="116"/>
    </row>
    <row r="38" spans="1:7" ht="12.75">
      <c r="A38" s="116" t="s">
        <v>162</v>
      </c>
      <c r="B38" s="114"/>
      <c r="C38" s="114"/>
      <c r="D38" s="114"/>
      <c r="E38" s="118"/>
      <c r="F38" s="114"/>
      <c r="G38" s="116"/>
    </row>
    <row r="39" spans="1:7" ht="12.75">
      <c r="A39" s="150" t="s">
        <v>163</v>
      </c>
      <c r="B39" s="114"/>
      <c r="C39" s="114"/>
      <c r="D39" s="114"/>
      <c r="E39" s="118"/>
      <c r="F39" s="114"/>
      <c r="G39" s="116"/>
    </row>
    <row r="40" spans="1:7" ht="12.75">
      <c r="A40" s="150" t="s">
        <v>164</v>
      </c>
      <c r="B40" s="114"/>
      <c r="C40" s="114"/>
      <c r="D40" s="114"/>
      <c r="E40" s="118"/>
      <c r="F40" s="114"/>
      <c r="G40" s="116"/>
    </row>
    <row r="41" spans="1:7" ht="12.75">
      <c r="A41" s="149"/>
      <c r="B41" s="114"/>
      <c r="C41" s="114"/>
      <c r="D41" s="114" t="s">
        <v>351</v>
      </c>
      <c r="E41" s="118">
        <v>1</v>
      </c>
      <c r="F41" s="114"/>
      <c r="G41" s="116"/>
    </row>
    <row r="42" spans="1:7" ht="12.75">
      <c r="A42" s="116" t="s">
        <v>354</v>
      </c>
      <c r="B42" s="114"/>
      <c r="C42" s="114"/>
      <c r="D42" s="114"/>
      <c r="E42" s="118"/>
      <c r="F42" s="114"/>
      <c r="G42" s="116"/>
    </row>
    <row r="43" spans="1:7" ht="12.75">
      <c r="A43" s="150" t="s">
        <v>355</v>
      </c>
      <c r="B43" s="114"/>
      <c r="C43" s="114"/>
      <c r="D43" s="114"/>
      <c r="E43" s="118"/>
      <c r="F43" s="114"/>
      <c r="G43" s="116"/>
    </row>
    <row r="44" spans="1:7" ht="12.75">
      <c r="A44" s="150" t="s">
        <v>356</v>
      </c>
      <c r="B44" s="114"/>
      <c r="C44" s="114"/>
      <c r="D44" s="114"/>
      <c r="E44" s="118"/>
      <c r="F44" s="114"/>
      <c r="G44" s="116"/>
    </row>
    <row r="45" spans="1:7" ht="12.75">
      <c r="A45" s="149"/>
      <c r="B45" s="114"/>
      <c r="C45" s="114"/>
      <c r="D45" s="114" t="s">
        <v>353</v>
      </c>
      <c r="E45" s="118">
        <v>1</v>
      </c>
      <c r="F45" s="114"/>
      <c r="G45" s="116"/>
    </row>
    <row r="46" spans="1:7" ht="12.75">
      <c r="A46" s="116" t="s">
        <v>357</v>
      </c>
      <c r="B46" s="114"/>
      <c r="C46" s="114"/>
      <c r="D46" s="114"/>
      <c r="E46" s="118"/>
      <c r="F46" s="114"/>
      <c r="G46" s="116"/>
    </row>
    <row r="47" spans="1:7" ht="12.75">
      <c r="A47" s="150" t="s">
        <v>427</v>
      </c>
      <c r="B47" s="114"/>
      <c r="C47" s="114"/>
      <c r="D47" s="114" t="s">
        <v>352</v>
      </c>
      <c r="E47" s="118">
        <v>1</v>
      </c>
      <c r="F47" s="114"/>
      <c r="G47" s="116"/>
    </row>
    <row r="48" spans="1:7" ht="12.75">
      <c r="A48" s="114" t="s">
        <v>358</v>
      </c>
      <c r="B48" s="114"/>
      <c r="C48" s="114"/>
      <c r="D48" s="114"/>
      <c r="E48" s="126"/>
      <c r="F48" s="114"/>
      <c r="G48" s="116"/>
    </row>
    <row r="49" spans="1:7" ht="12.75">
      <c r="A49" s="114" t="s">
        <v>377</v>
      </c>
      <c r="B49" s="114"/>
      <c r="C49" s="114"/>
      <c r="D49" s="114"/>
      <c r="E49" s="126"/>
      <c r="F49" s="114"/>
      <c r="G49" s="116"/>
    </row>
    <row r="50" spans="1:7" ht="12.75">
      <c r="A50" s="114" t="s">
        <v>376</v>
      </c>
      <c r="B50" s="114"/>
      <c r="C50" s="114"/>
      <c r="D50" s="114" t="s">
        <v>9</v>
      </c>
      <c r="E50" s="117">
        <v>1</v>
      </c>
      <c r="F50" s="129"/>
      <c r="G50" s="130"/>
    </row>
    <row r="51" spans="1:7" ht="12.75">
      <c r="A51" s="114" t="s">
        <v>359</v>
      </c>
      <c r="B51" s="114"/>
      <c r="C51" s="114"/>
      <c r="D51" s="114"/>
      <c r="E51" s="117"/>
      <c r="F51" s="129"/>
      <c r="G51" s="130"/>
    </row>
    <row r="52" spans="1:7" ht="12.75">
      <c r="A52" s="114" t="s">
        <v>428</v>
      </c>
      <c r="B52" s="114"/>
      <c r="C52" s="114"/>
      <c r="D52" s="114"/>
      <c r="E52" s="117"/>
      <c r="F52" s="129"/>
      <c r="G52" s="130"/>
    </row>
    <row r="53" spans="1:7" ht="12.75">
      <c r="A53" s="114"/>
      <c r="B53" s="114"/>
      <c r="C53" s="114"/>
      <c r="D53" s="114" t="s">
        <v>361</v>
      </c>
      <c r="E53" s="117">
        <v>0.99</v>
      </c>
      <c r="F53" s="129"/>
      <c r="G53" s="130"/>
    </row>
    <row r="54" spans="1:7" ht="12.75">
      <c r="A54" s="114" t="s">
        <v>360</v>
      </c>
      <c r="B54" s="114"/>
      <c r="C54" s="114"/>
      <c r="D54" s="114"/>
      <c r="E54" s="117"/>
      <c r="F54" s="129"/>
      <c r="G54" s="130"/>
    </row>
    <row r="55" spans="1:7" ht="12.75">
      <c r="A55" s="114" t="s">
        <v>429</v>
      </c>
      <c r="B55" s="114"/>
      <c r="C55" s="114"/>
      <c r="D55" s="114" t="s">
        <v>430</v>
      </c>
      <c r="E55" s="117">
        <v>1</v>
      </c>
      <c r="F55" s="129"/>
      <c r="G55" s="130"/>
    </row>
    <row r="56" spans="1:10" ht="15" customHeight="1">
      <c r="A56" s="116" t="s">
        <v>362</v>
      </c>
      <c r="B56" s="114"/>
      <c r="C56" s="114"/>
      <c r="D56" s="114"/>
      <c r="E56" s="118"/>
      <c r="F56" s="114"/>
      <c r="G56" s="116"/>
      <c r="J56" s="176"/>
    </row>
    <row r="57" spans="1:7" ht="12.75">
      <c r="A57" s="114" t="s">
        <v>363</v>
      </c>
      <c r="B57" s="114"/>
      <c r="C57" s="114"/>
      <c r="D57" s="114"/>
      <c r="E57" s="117"/>
      <c r="F57" s="129"/>
      <c r="G57" s="130"/>
    </row>
    <row r="58" spans="1:7" ht="12.75">
      <c r="A58" s="114" t="s">
        <v>364</v>
      </c>
      <c r="B58" s="114"/>
      <c r="C58" s="114"/>
      <c r="D58" s="114" t="s">
        <v>365</v>
      </c>
      <c r="E58" s="117">
        <v>1</v>
      </c>
      <c r="F58" s="129"/>
      <c r="G58" s="130"/>
    </row>
    <row r="59" spans="1:7" ht="12.75">
      <c r="A59" s="114" t="s">
        <v>366</v>
      </c>
      <c r="B59" s="114"/>
      <c r="C59" s="114"/>
      <c r="D59" s="114"/>
      <c r="E59" s="117"/>
      <c r="F59" s="129"/>
      <c r="G59" s="130"/>
    </row>
    <row r="60" spans="1:10" ht="12.75">
      <c r="A60" s="114" t="s">
        <v>367</v>
      </c>
      <c r="B60" s="114"/>
      <c r="C60" s="114"/>
      <c r="D60" s="114" t="s">
        <v>368</v>
      </c>
      <c r="E60" s="117">
        <v>1</v>
      </c>
      <c r="F60" s="129"/>
      <c r="G60" s="130"/>
      <c r="J60" s="1"/>
    </row>
    <row r="61" spans="1:10" ht="12.75">
      <c r="A61" s="114" t="s">
        <v>369</v>
      </c>
      <c r="B61" s="114"/>
      <c r="C61" s="114"/>
      <c r="D61" s="114"/>
      <c r="E61" s="117"/>
      <c r="F61" s="129"/>
      <c r="G61" s="130"/>
      <c r="J61" s="1"/>
    </row>
    <row r="62" spans="1:8" ht="12.75">
      <c r="A62" s="120" t="s">
        <v>22</v>
      </c>
      <c r="B62" s="121"/>
      <c r="C62" s="121"/>
      <c r="D62" s="116"/>
      <c r="E62" s="17"/>
      <c r="F62" s="122"/>
      <c r="G62" s="116"/>
      <c r="H62" s="2"/>
    </row>
    <row r="63" spans="1:8" ht="12.75">
      <c r="A63" s="122" t="s">
        <v>21</v>
      </c>
      <c r="B63" s="122"/>
      <c r="C63" s="122"/>
      <c r="D63" s="116" t="s">
        <v>370</v>
      </c>
      <c r="E63" s="117">
        <v>1</v>
      </c>
      <c r="F63" s="116"/>
      <c r="G63" s="116"/>
      <c r="H63" s="2"/>
    </row>
    <row r="64" spans="1:8" ht="12.75">
      <c r="A64" s="120" t="s">
        <v>431</v>
      </c>
      <c r="B64" s="114"/>
      <c r="C64" s="114"/>
      <c r="D64" s="116" t="s">
        <v>167</v>
      </c>
      <c r="E64" s="117">
        <v>1</v>
      </c>
      <c r="F64" s="114" t="s">
        <v>56</v>
      </c>
      <c r="G64" s="116"/>
      <c r="H64" s="2"/>
    </row>
    <row r="65" spans="1:8" ht="12.75">
      <c r="A65" s="120" t="s">
        <v>23</v>
      </c>
      <c r="B65" s="114"/>
      <c r="C65" s="114"/>
      <c r="D65" s="2"/>
      <c r="E65" s="113"/>
      <c r="F65" s="114"/>
      <c r="G65" s="116"/>
      <c r="H65" s="2"/>
    </row>
    <row r="66" spans="1:17" ht="12.75">
      <c r="A66" s="120" t="s">
        <v>24</v>
      </c>
      <c r="B66" s="129"/>
      <c r="C66" s="129"/>
      <c r="E66" s="138"/>
      <c r="F66" s="129"/>
      <c r="G66" s="130"/>
      <c r="K66" s="114"/>
      <c r="L66" s="114"/>
      <c r="M66" s="114"/>
      <c r="N66" s="114"/>
      <c r="O66" s="114"/>
      <c r="P66" s="114"/>
      <c r="Q66" s="115"/>
    </row>
    <row r="67" spans="1:5" ht="12.75">
      <c r="A67" s="114" t="s">
        <v>55</v>
      </c>
      <c r="D67" s="116" t="s">
        <v>167</v>
      </c>
      <c r="E67" s="117">
        <v>1</v>
      </c>
    </row>
    <row r="68" spans="1:5" ht="12.75">
      <c r="A68" s="114" t="s">
        <v>374</v>
      </c>
      <c r="D68" s="116"/>
      <c r="E68" s="128"/>
    </row>
    <row r="69" spans="1:5" ht="12.75">
      <c r="A69" s="114" t="s">
        <v>375</v>
      </c>
      <c r="D69" s="116" t="s">
        <v>29</v>
      </c>
      <c r="E69" s="128"/>
    </row>
    <row r="71" spans="1:7" ht="12.75">
      <c r="A71" s="114" t="s">
        <v>78</v>
      </c>
      <c r="B71" s="114"/>
      <c r="C71" s="114"/>
      <c r="D71" s="114"/>
      <c r="E71" s="114"/>
      <c r="F71" s="114"/>
      <c r="G71" s="116"/>
    </row>
    <row r="72" spans="1:7" ht="12.75">
      <c r="A72" s="114" t="s">
        <v>434</v>
      </c>
      <c r="B72" s="114"/>
      <c r="C72" s="114"/>
      <c r="D72" s="114"/>
      <c r="E72" s="114"/>
      <c r="F72" s="114"/>
      <c r="G72" s="116"/>
    </row>
    <row r="73" spans="1:7" ht="12.75">
      <c r="A73" s="114" t="s">
        <v>435</v>
      </c>
      <c r="B73" s="114"/>
      <c r="C73" s="114"/>
      <c r="D73" s="114"/>
      <c r="E73" s="114"/>
      <c r="F73" s="114"/>
      <c r="G73" s="116"/>
    </row>
    <row r="74" spans="1:6" ht="12.75">
      <c r="A74" s="114" t="s">
        <v>436</v>
      </c>
      <c r="B74" s="114"/>
      <c r="C74" s="114"/>
      <c r="D74" s="114" t="s">
        <v>378</v>
      </c>
      <c r="E74" s="117">
        <v>0.986</v>
      </c>
      <c r="F74" s="114" t="s">
        <v>44</v>
      </c>
    </row>
    <row r="75" spans="1:7" ht="12.75">
      <c r="A75" s="114" t="s">
        <v>79</v>
      </c>
      <c r="B75" s="123" t="s">
        <v>30</v>
      </c>
      <c r="C75" s="116"/>
      <c r="D75" s="116"/>
      <c r="E75" s="114"/>
      <c r="F75" s="114"/>
      <c r="G75" s="116"/>
    </row>
    <row r="76" spans="1:7" ht="12.75">
      <c r="A76" s="114"/>
      <c r="B76" s="123" t="s">
        <v>31</v>
      </c>
      <c r="C76" s="116"/>
      <c r="D76" s="124">
        <v>648.04</v>
      </c>
      <c r="E76" s="114" t="s">
        <v>80</v>
      </c>
      <c r="F76" s="118">
        <v>0.986</v>
      </c>
      <c r="G76" s="118"/>
    </row>
    <row r="77" spans="1:7" ht="12.75">
      <c r="A77" s="114" t="s">
        <v>81</v>
      </c>
      <c r="B77" s="121" t="s">
        <v>456</v>
      </c>
      <c r="C77" s="125"/>
      <c r="D77" s="116"/>
      <c r="E77" s="116"/>
      <c r="F77" s="114"/>
      <c r="G77" s="133"/>
    </row>
    <row r="78" spans="1:7" ht="12.75">
      <c r="A78" s="114"/>
      <c r="B78" s="121" t="s">
        <v>453</v>
      </c>
      <c r="C78" s="116"/>
      <c r="D78" s="116">
        <v>531.63</v>
      </c>
      <c r="E78" s="114" t="s">
        <v>80</v>
      </c>
      <c r="F78" s="118">
        <v>0.98</v>
      </c>
      <c r="G78" s="133"/>
    </row>
    <row r="79" spans="1:7" ht="12.75">
      <c r="A79" s="114" t="s">
        <v>88</v>
      </c>
      <c r="B79" s="121" t="s">
        <v>454</v>
      </c>
      <c r="C79" s="121"/>
      <c r="D79" s="121"/>
      <c r="E79" s="116"/>
      <c r="F79" s="116"/>
      <c r="G79" s="17"/>
    </row>
    <row r="80" spans="1:6" ht="12.75">
      <c r="A80" s="114"/>
      <c r="B80" s="121" t="s">
        <v>455</v>
      </c>
      <c r="C80" s="125"/>
      <c r="D80" s="121">
        <v>5104.27</v>
      </c>
      <c r="E80" s="114" t="s">
        <v>80</v>
      </c>
      <c r="F80" s="118">
        <v>0.966</v>
      </c>
    </row>
    <row r="81" spans="1:6" ht="12.75">
      <c r="A81" s="126" t="s">
        <v>90</v>
      </c>
      <c r="B81" s="121" t="s">
        <v>303</v>
      </c>
      <c r="C81" s="125"/>
      <c r="D81" s="127">
        <v>95.85</v>
      </c>
      <c r="E81" s="114" t="s">
        <v>80</v>
      </c>
      <c r="F81" s="118">
        <v>1</v>
      </c>
    </row>
    <row r="82" spans="1:6" ht="12.75">
      <c r="A82" s="126" t="s">
        <v>91</v>
      </c>
      <c r="B82" s="121" t="s">
        <v>437</v>
      </c>
      <c r="C82" s="125"/>
      <c r="D82" s="127">
        <v>87.37</v>
      </c>
      <c r="E82" s="114" t="s">
        <v>80</v>
      </c>
      <c r="F82" s="118" t="s">
        <v>379</v>
      </c>
    </row>
    <row r="83" spans="1:6" ht="12.75">
      <c r="A83" s="126" t="s">
        <v>371</v>
      </c>
      <c r="B83" s="121"/>
      <c r="C83" s="125"/>
      <c r="D83" s="127"/>
      <c r="E83" s="114"/>
      <c r="F83" s="118"/>
    </row>
    <row r="84" spans="1:6" ht="12.75">
      <c r="A84" s="126" t="s">
        <v>372</v>
      </c>
      <c r="B84" s="121"/>
      <c r="C84" s="125"/>
      <c r="D84" s="127"/>
      <c r="E84" s="114"/>
      <c r="F84" s="118"/>
    </row>
    <row r="85" spans="1:6" ht="12.75">
      <c r="A85" s="126" t="s">
        <v>373</v>
      </c>
      <c r="B85" s="121"/>
      <c r="C85" s="125"/>
      <c r="D85" s="127">
        <v>66.16</v>
      </c>
      <c r="E85" s="114" t="s">
        <v>80</v>
      </c>
      <c r="F85" s="118">
        <v>0.848</v>
      </c>
    </row>
    <row r="86" spans="1:6" ht="12.75">
      <c r="A86" s="126" t="s">
        <v>380</v>
      </c>
      <c r="B86" s="121"/>
      <c r="C86" s="125"/>
      <c r="D86" s="127"/>
      <c r="E86" s="114"/>
      <c r="F86" s="118"/>
    </row>
    <row r="87" spans="1:7" ht="12.75">
      <c r="A87" s="126" t="s">
        <v>92</v>
      </c>
      <c r="B87" s="120" t="s">
        <v>450</v>
      </c>
      <c r="C87" s="125"/>
      <c r="D87" s="127"/>
      <c r="E87" s="114"/>
      <c r="F87" s="127">
        <v>130.04</v>
      </c>
      <c r="G87" s="114" t="s">
        <v>80</v>
      </c>
    </row>
    <row r="88" spans="1:3" ht="12.75">
      <c r="A88" s="118" t="s">
        <v>439</v>
      </c>
      <c r="B88" s="120"/>
      <c r="C88" s="125"/>
    </row>
    <row r="89" spans="1:6" ht="12.75">
      <c r="A89" s="126" t="s">
        <v>93</v>
      </c>
      <c r="B89" s="121" t="s">
        <v>438</v>
      </c>
      <c r="C89" s="125"/>
      <c r="D89" s="127">
        <v>130.04</v>
      </c>
      <c r="E89" s="114" t="s">
        <v>80</v>
      </c>
      <c r="F89" s="118">
        <v>1</v>
      </c>
    </row>
    <row r="90" spans="1:7" ht="12.75">
      <c r="A90" s="126" t="s">
        <v>94</v>
      </c>
      <c r="B90" s="120" t="s">
        <v>95</v>
      </c>
      <c r="C90" s="116"/>
      <c r="D90" s="124">
        <v>1359.47</v>
      </c>
      <c r="E90" s="114" t="s">
        <v>80</v>
      </c>
      <c r="F90" s="118">
        <v>0.683</v>
      </c>
      <c r="G90" s="115" t="s">
        <v>659</v>
      </c>
    </row>
    <row r="91" spans="1:6" ht="12.75">
      <c r="A91" s="126" t="s">
        <v>33</v>
      </c>
      <c r="B91" s="120" t="s">
        <v>34</v>
      </c>
      <c r="C91" s="116"/>
      <c r="D91" s="124">
        <v>110.82</v>
      </c>
      <c r="E91" s="114" t="s">
        <v>80</v>
      </c>
      <c r="F91" s="118">
        <v>0.554</v>
      </c>
    </row>
    <row r="92" spans="1:6" ht="12.75">
      <c r="A92" s="126" t="s">
        <v>96</v>
      </c>
      <c r="B92" s="120" t="s">
        <v>16</v>
      </c>
      <c r="C92" s="116"/>
      <c r="D92" s="124">
        <v>1248.65</v>
      </c>
      <c r="E92" s="114" t="s">
        <v>80</v>
      </c>
      <c r="F92" s="118">
        <v>0.698</v>
      </c>
    </row>
    <row r="93" spans="1:6" ht="12.75">
      <c r="A93" s="126" t="s">
        <v>97</v>
      </c>
      <c r="B93" s="114" t="s">
        <v>98</v>
      </c>
      <c r="C93" s="116"/>
      <c r="D93" s="114">
        <v>15759.46</v>
      </c>
      <c r="E93" s="114" t="s">
        <v>80</v>
      </c>
      <c r="F93" s="118" t="s">
        <v>660</v>
      </c>
    </row>
    <row r="94" spans="1:6" ht="12.75">
      <c r="A94" s="126" t="s">
        <v>99</v>
      </c>
      <c r="B94" s="114" t="s">
        <v>100</v>
      </c>
      <c r="C94" s="116"/>
      <c r="D94" s="114">
        <v>78.7</v>
      </c>
      <c r="E94" s="114" t="s">
        <v>80</v>
      </c>
      <c r="F94" s="118">
        <v>1</v>
      </c>
    </row>
    <row r="95" spans="1:6" ht="12.75">
      <c r="A95" s="114" t="s">
        <v>101</v>
      </c>
      <c r="B95" s="114" t="s">
        <v>451</v>
      </c>
      <c r="C95" s="114"/>
      <c r="D95" s="114">
        <v>15680.76</v>
      </c>
      <c r="E95" s="114" t="s">
        <v>80</v>
      </c>
      <c r="F95" s="118" t="s">
        <v>661</v>
      </c>
    </row>
    <row r="96" spans="1:6" ht="12.75">
      <c r="A96" s="114" t="s">
        <v>439</v>
      </c>
      <c r="B96" s="114"/>
      <c r="C96" s="114"/>
      <c r="D96" s="114"/>
      <c r="E96" s="114"/>
      <c r="F96" s="118"/>
    </row>
    <row r="97" ht="12.75">
      <c r="A97" s="126" t="s">
        <v>597</v>
      </c>
    </row>
    <row r="98" ht="12.75">
      <c r="A98" s="126" t="s">
        <v>591</v>
      </c>
    </row>
    <row r="99" ht="12.75">
      <c r="A99" s="126" t="s">
        <v>592</v>
      </c>
    </row>
    <row r="100" ht="12.75">
      <c r="A100" s="126" t="s">
        <v>595</v>
      </c>
    </row>
    <row r="101" spans="1:6" ht="12.75">
      <c r="A101" s="116" t="s">
        <v>596</v>
      </c>
      <c r="D101" s="116">
        <v>1753</v>
      </c>
      <c r="E101" s="114" t="s">
        <v>80</v>
      </c>
      <c r="F101" s="118">
        <v>0.936</v>
      </c>
    </row>
    <row r="102" ht="12.75">
      <c r="A102" s="126" t="s">
        <v>598</v>
      </c>
    </row>
    <row r="103" ht="12.75">
      <c r="A103" s="126" t="s">
        <v>591</v>
      </c>
    </row>
    <row r="104" ht="12.75">
      <c r="A104" s="126" t="s">
        <v>592</v>
      </c>
    </row>
    <row r="105" ht="12.75">
      <c r="A105" s="126" t="s">
        <v>595</v>
      </c>
    </row>
    <row r="106" spans="1:6" ht="12.75">
      <c r="A106" s="116" t="s">
        <v>596</v>
      </c>
      <c r="D106" s="116">
        <v>2644.45</v>
      </c>
      <c r="E106" s="114" t="s">
        <v>80</v>
      </c>
      <c r="F106" s="118">
        <v>0.975</v>
      </c>
    </row>
    <row r="107" spans="1:6" ht="12.75">
      <c r="A107" s="116" t="s">
        <v>662</v>
      </c>
      <c r="B107" s="114"/>
      <c r="C107" s="114"/>
      <c r="D107" s="114"/>
      <c r="E107" s="118"/>
      <c r="F107" s="114"/>
    </row>
    <row r="108" spans="1:6" ht="12.75">
      <c r="A108" s="150" t="s">
        <v>355</v>
      </c>
      <c r="B108" s="114"/>
      <c r="C108" s="114"/>
      <c r="D108" s="114"/>
      <c r="E108" s="118"/>
      <c r="F108" s="114"/>
    </row>
    <row r="109" spans="1:6" ht="12.75">
      <c r="A109" s="150" t="s">
        <v>356</v>
      </c>
      <c r="B109" s="114"/>
      <c r="C109" s="114"/>
      <c r="D109" s="114"/>
      <c r="E109" s="118"/>
      <c r="F109" s="114"/>
    </row>
    <row r="110" spans="1:6" ht="12.75">
      <c r="A110" s="116"/>
      <c r="D110" s="116">
        <v>148.35</v>
      </c>
      <c r="E110" s="114" t="s">
        <v>80</v>
      </c>
      <c r="F110" s="118">
        <v>1</v>
      </c>
    </row>
    <row r="111" spans="1:16" ht="12.75">
      <c r="A111" s="114" t="s">
        <v>452</v>
      </c>
      <c r="B111" s="114"/>
      <c r="C111" s="114"/>
      <c r="D111" s="114"/>
      <c r="E111" s="126"/>
      <c r="F111" s="114"/>
      <c r="P111" s="116"/>
    </row>
    <row r="112" spans="1:16" ht="12.75">
      <c r="A112" s="114" t="s">
        <v>600</v>
      </c>
      <c r="B112" s="114"/>
      <c r="C112" s="114"/>
      <c r="D112" s="114"/>
      <c r="E112" s="126"/>
      <c r="F112" s="114"/>
      <c r="P112" s="116"/>
    </row>
    <row r="113" spans="1:16" ht="12.75">
      <c r="A113" s="114" t="s">
        <v>601</v>
      </c>
      <c r="B113" s="114"/>
      <c r="C113" s="114"/>
      <c r="F113" s="129"/>
      <c r="P113" s="116"/>
    </row>
    <row r="114" ht="12.75">
      <c r="A114" s="126" t="s">
        <v>602</v>
      </c>
    </row>
    <row r="115" ht="12.75">
      <c r="A115" s="126" t="s">
        <v>603</v>
      </c>
    </row>
    <row r="116" spans="1:6" ht="12.75">
      <c r="A116" s="126" t="s">
        <v>604</v>
      </c>
      <c r="D116" s="116">
        <v>11134.96</v>
      </c>
      <c r="E116" s="114" t="s">
        <v>80</v>
      </c>
      <c r="F116" s="117">
        <v>1</v>
      </c>
    </row>
    <row r="117" spans="1:6" ht="12.75">
      <c r="A117" s="114" t="s">
        <v>441</v>
      </c>
      <c r="B117" s="116" t="s">
        <v>442</v>
      </c>
      <c r="C117" s="116"/>
      <c r="D117" s="116">
        <v>40.32</v>
      </c>
      <c r="E117" s="114" t="s">
        <v>80</v>
      </c>
      <c r="F117" s="117" t="s">
        <v>609</v>
      </c>
    </row>
    <row r="118" spans="1:6" ht="12.75">
      <c r="A118" s="114" t="s">
        <v>440</v>
      </c>
      <c r="B118" s="116" t="s">
        <v>443</v>
      </c>
      <c r="D118" s="116">
        <v>40.32</v>
      </c>
      <c r="E118" s="114" t="s">
        <v>80</v>
      </c>
      <c r="F118" s="117">
        <v>1</v>
      </c>
    </row>
    <row r="119" spans="1:6" ht="12.75">
      <c r="A119" s="114" t="s">
        <v>444</v>
      </c>
      <c r="B119" s="116" t="s">
        <v>445</v>
      </c>
      <c r="D119" s="116">
        <v>30.04</v>
      </c>
      <c r="E119" s="114" t="s">
        <v>80</v>
      </c>
      <c r="F119" s="117" t="s">
        <v>609</v>
      </c>
    </row>
    <row r="120" spans="1:7" ht="12.75">
      <c r="A120" s="114" t="s">
        <v>103</v>
      </c>
      <c r="B120" s="114" t="s">
        <v>104</v>
      </c>
      <c r="C120" s="114"/>
      <c r="D120" s="116">
        <v>43.77</v>
      </c>
      <c r="E120" s="114" t="s">
        <v>80</v>
      </c>
      <c r="F120" s="118">
        <v>0.91</v>
      </c>
      <c r="G120" s="136"/>
    </row>
    <row r="121" spans="1:7" ht="12.75">
      <c r="A121" s="114"/>
      <c r="B121" s="114" t="s">
        <v>605</v>
      </c>
      <c r="C121" s="114"/>
      <c r="D121" s="114"/>
      <c r="E121" s="114"/>
      <c r="F121" s="114"/>
      <c r="G121" s="134"/>
    </row>
    <row r="122" spans="1:7" ht="12.75">
      <c r="A122" s="114" t="s">
        <v>446</v>
      </c>
      <c r="B122" s="114" t="s">
        <v>127</v>
      </c>
      <c r="C122" s="114"/>
      <c r="D122" s="116">
        <v>9.17</v>
      </c>
      <c r="E122" s="114" t="s">
        <v>80</v>
      </c>
      <c r="F122" s="117" t="s">
        <v>609</v>
      </c>
      <c r="G122" s="134"/>
    </row>
    <row r="123" spans="1:7" ht="12.75">
      <c r="A123" s="114" t="s">
        <v>449</v>
      </c>
      <c r="B123" s="114" t="s">
        <v>447</v>
      </c>
      <c r="C123" s="114"/>
      <c r="D123" s="114"/>
      <c r="E123" s="114"/>
      <c r="F123" s="114"/>
      <c r="G123" s="134"/>
    </row>
    <row r="124" spans="1:7" ht="12.75">
      <c r="A124" s="114"/>
      <c r="B124" s="114" t="s">
        <v>448</v>
      </c>
      <c r="C124" s="114"/>
      <c r="D124" s="116">
        <v>9.17</v>
      </c>
      <c r="E124" s="114" t="s">
        <v>80</v>
      </c>
      <c r="F124" s="117">
        <v>1</v>
      </c>
      <c r="G124" s="134"/>
    </row>
    <row r="125" spans="1:7" ht="12.75">
      <c r="A125" s="114" t="s">
        <v>457</v>
      </c>
      <c r="B125" s="114" t="s">
        <v>458</v>
      </c>
      <c r="C125" s="114"/>
      <c r="D125" s="127">
        <v>11356.78</v>
      </c>
      <c r="E125" s="114" t="s">
        <v>80</v>
      </c>
      <c r="F125" s="117" t="s">
        <v>609</v>
      </c>
      <c r="G125" s="134"/>
    </row>
    <row r="126" spans="1:7" ht="12.75">
      <c r="A126" s="114" t="s">
        <v>105</v>
      </c>
      <c r="B126" s="114" t="s">
        <v>106</v>
      </c>
      <c r="C126" s="114"/>
      <c r="D126" s="127">
        <v>11356.78</v>
      </c>
      <c r="E126" s="114" t="s">
        <v>80</v>
      </c>
      <c r="F126" s="118" t="s">
        <v>663</v>
      </c>
      <c r="G126" s="135"/>
    </row>
    <row r="127" spans="1:7" ht="12.75">
      <c r="A127" s="129" t="s">
        <v>664</v>
      </c>
      <c r="B127" s="129"/>
      <c r="C127" s="129"/>
      <c r="D127" s="116"/>
      <c r="E127" s="114"/>
      <c r="F127" s="118"/>
      <c r="G127" s="135"/>
    </row>
    <row r="128" spans="1:7" ht="12.75">
      <c r="A128" s="114" t="s">
        <v>665</v>
      </c>
      <c r="B128" s="114"/>
      <c r="C128" s="114"/>
      <c r="D128" s="116"/>
      <c r="E128" s="114"/>
      <c r="F128" s="118"/>
      <c r="G128" s="135"/>
    </row>
    <row r="129" spans="1:7" ht="12.75">
      <c r="A129" s="114" t="s">
        <v>666</v>
      </c>
      <c r="B129" s="114"/>
      <c r="C129" s="114"/>
      <c r="D129" s="116"/>
      <c r="E129" s="114"/>
      <c r="F129" s="118"/>
      <c r="G129" s="135"/>
    </row>
    <row r="130" spans="1:7" ht="12.75">
      <c r="A130" s="114" t="s">
        <v>294</v>
      </c>
      <c r="B130" s="114"/>
      <c r="C130" s="114"/>
      <c r="D130" s="127">
        <v>6075.02</v>
      </c>
      <c r="E130" s="114" t="s">
        <v>80</v>
      </c>
      <c r="F130" s="117">
        <v>1</v>
      </c>
      <c r="G130" s="117" t="s">
        <v>609</v>
      </c>
    </row>
    <row r="131" spans="1:7" ht="12.75">
      <c r="A131" s="116" t="s">
        <v>667</v>
      </c>
      <c r="B131" s="114"/>
      <c r="C131" s="114"/>
      <c r="D131" s="114"/>
      <c r="E131" s="118"/>
      <c r="F131" s="114"/>
      <c r="G131" s="116"/>
    </row>
    <row r="132" spans="1:7" ht="12.75">
      <c r="A132" s="150" t="s">
        <v>411</v>
      </c>
      <c r="B132" s="114"/>
      <c r="C132" s="114"/>
      <c r="D132" s="114"/>
      <c r="E132" s="118"/>
      <c r="F132" s="114"/>
      <c r="G132" s="116"/>
    </row>
    <row r="133" spans="1:7" ht="12.75">
      <c r="A133" s="150" t="s">
        <v>668</v>
      </c>
      <c r="B133" s="114"/>
      <c r="C133" s="114"/>
      <c r="D133" s="114"/>
      <c r="E133" s="114">
        <v>207.4</v>
      </c>
      <c r="F133" s="114" t="s">
        <v>80</v>
      </c>
      <c r="G133" s="116"/>
    </row>
    <row r="134" spans="1:7" ht="12.75">
      <c r="A134" s="116" t="s">
        <v>412</v>
      </c>
      <c r="B134" s="114"/>
      <c r="C134" s="114"/>
      <c r="D134" s="114"/>
      <c r="E134" s="118"/>
      <c r="F134" s="114"/>
      <c r="G134" s="116"/>
    </row>
    <row r="135" spans="1:7" ht="12.75">
      <c r="A135" s="150" t="s">
        <v>414</v>
      </c>
      <c r="B135" s="114"/>
      <c r="C135" s="114"/>
      <c r="D135" s="114"/>
      <c r="E135" s="118"/>
      <c r="F135" s="114"/>
      <c r="G135" s="116"/>
    </row>
    <row r="136" spans="1:7" ht="12.75">
      <c r="A136" s="150" t="s">
        <v>413</v>
      </c>
      <c r="B136" s="114"/>
      <c r="C136" s="114"/>
      <c r="D136" s="114"/>
      <c r="E136" s="114">
        <v>21.1</v>
      </c>
      <c r="F136" s="114" t="s">
        <v>80</v>
      </c>
      <c r="G136" s="116"/>
    </row>
    <row r="137" spans="1:7" ht="12.75">
      <c r="A137" s="150" t="s">
        <v>417</v>
      </c>
      <c r="B137" s="114"/>
      <c r="C137" s="114"/>
      <c r="D137" s="114"/>
      <c r="E137" s="118"/>
      <c r="F137" s="114"/>
      <c r="G137" s="116"/>
    </row>
    <row r="138" spans="1:7" ht="12.75">
      <c r="A138" s="116" t="s">
        <v>416</v>
      </c>
      <c r="B138" s="114"/>
      <c r="C138" s="114"/>
      <c r="D138" s="114"/>
      <c r="E138" s="118"/>
      <c r="F138" s="114"/>
      <c r="G138" s="116"/>
    </row>
    <row r="139" spans="1:7" ht="12.75">
      <c r="A139" s="150"/>
      <c r="B139" s="114"/>
      <c r="C139" s="114"/>
      <c r="D139" s="114"/>
      <c r="E139" s="114">
        <v>80.75</v>
      </c>
      <c r="F139" s="114" t="s">
        <v>80</v>
      </c>
      <c r="G139" s="116"/>
    </row>
    <row r="140" spans="1:4" ht="12.75">
      <c r="A140" s="129" t="s">
        <v>107</v>
      </c>
      <c r="B140" s="129"/>
      <c r="C140" s="129"/>
      <c r="D140" s="131"/>
    </row>
    <row r="141" spans="1:7" ht="12.75">
      <c r="A141" s="114" t="s">
        <v>459</v>
      </c>
      <c r="B141" s="114"/>
      <c r="C141" s="114"/>
      <c r="D141" s="116"/>
      <c r="E141" s="114"/>
      <c r="F141" s="118"/>
      <c r="G141" s="135"/>
    </row>
    <row r="142" spans="1:7" ht="12.75">
      <c r="A142" s="114" t="s">
        <v>608</v>
      </c>
      <c r="B142" s="114"/>
      <c r="C142" s="114"/>
      <c r="D142" s="116"/>
      <c r="E142" s="127"/>
      <c r="F142" s="114"/>
      <c r="G142" s="135"/>
    </row>
    <row r="143" spans="1:7" ht="12.75">
      <c r="A143" s="114"/>
      <c r="B143" s="114"/>
      <c r="C143" s="114"/>
      <c r="D143" s="127">
        <v>5080.89</v>
      </c>
      <c r="E143" s="114" t="s">
        <v>80</v>
      </c>
      <c r="F143" s="117">
        <v>1</v>
      </c>
      <c r="G143" s="117" t="s">
        <v>609</v>
      </c>
    </row>
    <row r="144" spans="1:12" ht="12.75">
      <c r="A144" s="116" t="s">
        <v>667</v>
      </c>
      <c r="B144" s="114"/>
      <c r="C144" s="114"/>
      <c r="D144" s="114"/>
      <c r="E144" s="118"/>
      <c r="F144" s="114"/>
      <c r="G144" s="116"/>
      <c r="J144" s="124"/>
      <c r="K144" s="114"/>
      <c r="L144" s="118"/>
    </row>
    <row r="145" spans="1:12" ht="12.75">
      <c r="A145" s="150" t="s">
        <v>411</v>
      </c>
      <c r="B145" s="114"/>
      <c r="C145" s="114"/>
      <c r="D145" s="114"/>
      <c r="E145" s="118"/>
      <c r="F145" s="114"/>
      <c r="G145" s="116"/>
      <c r="J145" s="124"/>
      <c r="K145" s="114"/>
      <c r="L145" s="118"/>
    </row>
    <row r="146" spans="1:12" ht="12.75">
      <c r="A146" s="150" t="s">
        <v>668</v>
      </c>
      <c r="B146" s="114"/>
      <c r="C146" s="114"/>
      <c r="D146" s="114"/>
      <c r="E146" s="114">
        <v>145.64</v>
      </c>
      <c r="F146" s="114" t="s">
        <v>80</v>
      </c>
      <c r="G146" s="116"/>
      <c r="J146" s="124"/>
      <c r="K146" s="114"/>
      <c r="L146" s="118"/>
    </row>
    <row r="147" spans="1:7" ht="12.75">
      <c r="A147" s="116" t="s">
        <v>412</v>
      </c>
      <c r="B147" s="114"/>
      <c r="C147" s="114"/>
      <c r="D147" s="114"/>
      <c r="E147" s="118"/>
      <c r="F147" s="114"/>
      <c r="G147" s="116"/>
    </row>
    <row r="148" spans="1:7" ht="12.75">
      <c r="A148" s="150" t="s">
        <v>414</v>
      </c>
      <c r="B148" s="114"/>
      <c r="C148" s="114"/>
      <c r="D148" s="114"/>
      <c r="E148" s="118"/>
      <c r="F148" s="114"/>
      <c r="G148" s="116"/>
    </row>
    <row r="149" spans="1:7" ht="12.75">
      <c r="A149" s="150" t="s">
        <v>413</v>
      </c>
      <c r="B149" s="114"/>
      <c r="C149" s="114"/>
      <c r="D149" s="114"/>
      <c r="E149" s="114">
        <v>6.33</v>
      </c>
      <c r="F149" s="114" t="s">
        <v>80</v>
      </c>
      <c r="G149" s="116"/>
    </row>
    <row r="150" spans="1:7" ht="12.75">
      <c r="A150" s="116" t="s">
        <v>415</v>
      </c>
      <c r="B150" s="114"/>
      <c r="C150" s="114"/>
      <c r="D150" s="114"/>
      <c r="E150" s="118"/>
      <c r="F150" s="114"/>
      <c r="G150" s="116"/>
    </row>
    <row r="151" spans="1:7" ht="12.75">
      <c r="A151" s="150"/>
      <c r="B151" s="114"/>
      <c r="C151" s="114"/>
      <c r="D151" s="114"/>
      <c r="E151" s="114">
        <v>20.76</v>
      </c>
      <c r="F151" s="114" t="s">
        <v>80</v>
      </c>
      <c r="G151" s="116"/>
    </row>
    <row r="152" spans="1:3" ht="12.75">
      <c r="A152" s="150" t="s">
        <v>417</v>
      </c>
      <c r="B152" s="114"/>
      <c r="C152" s="114"/>
    </row>
    <row r="153" spans="1:7" ht="12.75">
      <c r="A153" s="114" t="s">
        <v>418</v>
      </c>
      <c r="B153" s="114"/>
      <c r="C153" s="114"/>
      <c r="D153" s="114"/>
      <c r="E153" s="117"/>
      <c r="F153" s="129"/>
      <c r="G153" s="135"/>
    </row>
    <row r="154" spans="1:12" ht="12.75">
      <c r="A154" s="114" t="s">
        <v>419</v>
      </c>
      <c r="B154" s="114"/>
      <c r="C154" s="114"/>
      <c r="E154" s="114">
        <v>60.12</v>
      </c>
      <c r="F154" s="114" t="s">
        <v>80</v>
      </c>
      <c r="G154" s="131"/>
      <c r="L154" s="114"/>
    </row>
    <row r="155" spans="1:6" ht="12.75">
      <c r="A155" s="116" t="s">
        <v>420</v>
      </c>
      <c r="B155" s="116"/>
      <c r="C155" s="116"/>
      <c r="D155" s="116"/>
      <c r="E155" s="124">
        <v>60</v>
      </c>
      <c r="F155" s="114" t="s">
        <v>80</v>
      </c>
    </row>
    <row r="156" spans="1:5" ht="12.75">
      <c r="A156" s="2"/>
      <c r="B156" s="2"/>
      <c r="C156" s="2"/>
      <c r="D156" s="2"/>
      <c r="E156" s="2"/>
    </row>
    <row r="158" spans="1:2" ht="12.75">
      <c r="A158" s="114" t="s">
        <v>116</v>
      </c>
      <c r="B158" s="114"/>
    </row>
  </sheetData>
  <sheetProtection/>
  <mergeCells count="3">
    <mergeCell ref="A4:H4"/>
    <mergeCell ref="A1:H1"/>
    <mergeCell ref="A2:H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:M69"/>
    </sheetView>
  </sheetViews>
  <sheetFormatPr defaultColWidth="9.00390625" defaultRowHeight="12.75"/>
  <cols>
    <col min="1" max="1" width="3.25390625" style="0" customWidth="1"/>
    <col min="2" max="2" width="2.125" style="0" customWidth="1"/>
    <col min="3" max="3" width="2.375" style="0" customWidth="1"/>
    <col min="4" max="4" width="3.125" style="0" customWidth="1"/>
    <col min="5" max="5" width="3.75390625" style="0" customWidth="1"/>
    <col min="6" max="6" width="2.625" style="0" customWidth="1"/>
    <col min="7" max="7" width="4.25390625" style="0" customWidth="1"/>
    <col min="8" max="8" width="3.25390625" style="0" customWidth="1"/>
    <col min="9" max="9" width="35.75390625" style="0" customWidth="1"/>
    <col min="10" max="10" width="7.625" style="0" customWidth="1"/>
    <col min="11" max="12" width="7.25390625" style="0" customWidth="1"/>
    <col min="13" max="13" width="5.00390625" style="0" customWidth="1"/>
  </cols>
  <sheetData>
    <row r="1" ht="12.75">
      <c r="I1" s="107" t="s">
        <v>136</v>
      </c>
    </row>
    <row r="2" spans="1:12" ht="10.5" customHeight="1">
      <c r="A2" s="27"/>
      <c r="B2" s="27"/>
      <c r="C2" s="27"/>
      <c r="D2" s="27"/>
      <c r="E2" s="27"/>
      <c r="F2" s="27"/>
      <c r="G2" s="27"/>
      <c r="H2" s="27"/>
      <c r="I2" s="49"/>
      <c r="J2" s="27"/>
      <c r="K2" s="27"/>
      <c r="L2" s="27" t="s">
        <v>132</v>
      </c>
    </row>
    <row r="3" spans="1:13" ht="8.25" customHeight="1">
      <c r="A3" s="186" t="s">
        <v>247</v>
      </c>
      <c r="B3" s="187"/>
      <c r="C3" s="187"/>
      <c r="D3" s="187"/>
      <c r="E3" s="187"/>
      <c r="F3" s="187"/>
      <c r="G3" s="187"/>
      <c r="H3" s="188"/>
      <c r="I3" s="184" t="s">
        <v>248</v>
      </c>
      <c r="J3" s="186" t="s">
        <v>246</v>
      </c>
      <c r="K3" s="184" t="s">
        <v>616</v>
      </c>
      <c r="L3" s="184" t="s">
        <v>554</v>
      </c>
      <c r="M3" s="184" t="s">
        <v>172</v>
      </c>
    </row>
    <row r="4" spans="1:13" ht="6.75" customHeight="1">
      <c r="A4" s="189"/>
      <c r="B4" s="190"/>
      <c r="C4" s="190"/>
      <c r="D4" s="190"/>
      <c r="E4" s="190"/>
      <c r="F4" s="190"/>
      <c r="G4" s="190"/>
      <c r="H4" s="191"/>
      <c r="I4" s="192"/>
      <c r="J4" s="193"/>
      <c r="K4" s="184"/>
      <c r="L4" s="184"/>
      <c r="M4" s="185"/>
    </row>
    <row r="5" spans="1:13" ht="63.75" customHeight="1">
      <c r="A5" s="28" t="s">
        <v>299</v>
      </c>
      <c r="B5" s="28" t="s">
        <v>249</v>
      </c>
      <c r="C5" s="28" t="s">
        <v>250</v>
      </c>
      <c r="D5" s="28" t="s">
        <v>251</v>
      </c>
      <c r="E5" s="28" t="s">
        <v>252</v>
      </c>
      <c r="F5" s="28" t="s">
        <v>253</v>
      </c>
      <c r="G5" s="28" t="s">
        <v>254</v>
      </c>
      <c r="H5" s="28" t="s">
        <v>255</v>
      </c>
      <c r="I5" s="192"/>
      <c r="J5" s="189"/>
      <c r="K5" s="184"/>
      <c r="L5" s="184"/>
      <c r="M5" s="185"/>
    </row>
    <row r="6" spans="1:13" ht="14.25" customHeight="1">
      <c r="A6" s="50" t="s">
        <v>256</v>
      </c>
      <c r="B6" s="50">
        <v>1</v>
      </c>
      <c r="C6" s="50" t="s">
        <v>257</v>
      </c>
      <c r="D6" s="50" t="s">
        <v>257</v>
      </c>
      <c r="E6" s="50" t="s">
        <v>256</v>
      </c>
      <c r="F6" s="50" t="s">
        <v>257</v>
      </c>
      <c r="G6" s="50" t="s">
        <v>258</v>
      </c>
      <c r="H6" s="50" t="s">
        <v>256</v>
      </c>
      <c r="I6" s="51" t="s">
        <v>316</v>
      </c>
      <c r="J6" s="76">
        <f>J7+J12+J18+J20+J28+J34+J38</f>
        <v>11248.5</v>
      </c>
      <c r="K6" s="76">
        <f>K7+K12+K18+K20+K28+K34+K38</f>
        <v>11248.5</v>
      </c>
      <c r="L6" s="76">
        <f>L7+L12+L18+L20+L28+L34+L38</f>
        <v>4688.669999999999</v>
      </c>
      <c r="M6" s="102">
        <f aca="true" t="shared" si="0" ref="M6:M69">L6/K6*100</f>
        <v>41.68262434991332</v>
      </c>
    </row>
    <row r="7" spans="1:13" ht="13.5" customHeight="1">
      <c r="A7" s="50" t="s">
        <v>259</v>
      </c>
      <c r="B7" s="50">
        <v>1</v>
      </c>
      <c r="C7" s="50" t="s">
        <v>260</v>
      </c>
      <c r="D7" s="50" t="s">
        <v>257</v>
      </c>
      <c r="E7" s="50" t="s">
        <v>256</v>
      </c>
      <c r="F7" s="50" t="s">
        <v>257</v>
      </c>
      <c r="G7" s="50" t="s">
        <v>258</v>
      </c>
      <c r="H7" s="50" t="s">
        <v>256</v>
      </c>
      <c r="I7" s="51" t="s">
        <v>261</v>
      </c>
      <c r="J7" s="76">
        <f>J8</f>
        <v>7360</v>
      </c>
      <c r="K7" s="76">
        <f>K8</f>
        <v>7360</v>
      </c>
      <c r="L7" s="76">
        <f>L8</f>
        <v>3359.71</v>
      </c>
      <c r="M7" s="102">
        <f t="shared" si="0"/>
        <v>45.64823369565217</v>
      </c>
    </row>
    <row r="8" spans="1:13" ht="15" customHeight="1">
      <c r="A8" s="50" t="s">
        <v>259</v>
      </c>
      <c r="B8" s="50">
        <v>1</v>
      </c>
      <c r="C8" s="50" t="s">
        <v>260</v>
      </c>
      <c r="D8" s="50" t="s">
        <v>262</v>
      </c>
      <c r="E8" s="50" t="s">
        <v>256</v>
      </c>
      <c r="F8" s="50" t="s">
        <v>260</v>
      </c>
      <c r="G8" s="50" t="s">
        <v>258</v>
      </c>
      <c r="H8" s="50" t="s">
        <v>263</v>
      </c>
      <c r="I8" s="51" t="s">
        <v>264</v>
      </c>
      <c r="J8" s="76">
        <f>J9+J10+J11</f>
        <v>7360</v>
      </c>
      <c r="K8" s="76">
        <f>K9+K10+K11</f>
        <v>7360</v>
      </c>
      <c r="L8" s="76">
        <f>L9+L10+L11</f>
        <v>3359.71</v>
      </c>
      <c r="M8" s="102">
        <f t="shared" si="0"/>
        <v>45.64823369565217</v>
      </c>
    </row>
    <row r="9" spans="1:13" ht="56.25" customHeight="1">
      <c r="A9" s="50" t="s">
        <v>259</v>
      </c>
      <c r="B9" s="50">
        <v>1</v>
      </c>
      <c r="C9" s="50" t="s">
        <v>260</v>
      </c>
      <c r="D9" s="50" t="s">
        <v>262</v>
      </c>
      <c r="E9" s="50" t="s">
        <v>276</v>
      </c>
      <c r="F9" s="50" t="s">
        <v>260</v>
      </c>
      <c r="G9" s="50" t="s">
        <v>310</v>
      </c>
      <c r="H9" s="50" t="s">
        <v>263</v>
      </c>
      <c r="I9" s="53" t="s">
        <v>536</v>
      </c>
      <c r="J9" s="52">
        <v>7360</v>
      </c>
      <c r="K9" s="76">
        <v>7360</v>
      </c>
      <c r="L9" s="76">
        <v>3305.97</v>
      </c>
      <c r="M9" s="102">
        <f t="shared" si="0"/>
        <v>44.91807065217391</v>
      </c>
    </row>
    <row r="10" spans="1:13" ht="60.75" customHeight="1">
      <c r="A10" s="98" t="s">
        <v>259</v>
      </c>
      <c r="B10" s="98">
        <v>1</v>
      </c>
      <c r="C10" s="98" t="s">
        <v>260</v>
      </c>
      <c r="D10" s="98" t="s">
        <v>262</v>
      </c>
      <c r="E10" s="98" t="s">
        <v>279</v>
      </c>
      <c r="F10" s="98" t="s">
        <v>260</v>
      </c>
      <c r="G10" s="98" t="s">
        <v>310</v>
      </c>
      <c r="H10" s="98" t="s">
        <v>263</v>
      </c>
      <c r="I10" s="99" t="s">
        <v>170</v>
      </c>
      <c r="J10" s="100">
        <v>0</v>
      </c>
      <c r="K10" s="100">
        <v>0</v>
      </c>
      <c r="L10" s="100">
        <v>19.23</v>
      </c>
      <c r="M10" s="101">
        <v>0</v>
      </c>
    </row>
    <row r="11" spans="1:13" ht="33.75" customHeight="1">
      <c r="A11" s="98" t="s">
        <v>259</v>
      </c>
      <c r="B11" s="98">
        <v>1</v>
      </c>
      <c r="C11" s="98" t="s">
        <v>260</v>
      </c>
      <c r="D11" s="98" t="s">
        <v>262</v>
      </c>
      <c r="E11" s="98" t="s">
        <v>272</v>
      </c>
      <c r="F11" s="98" t="s">
        <v>260</v>
      </c>
      <c r="G11" s="98" t="s">
        <v>310</v>
      </c>
      <c r="H11" s="98" t="s">
        <v>263</v>
      </c>
      <c r="I11" s="99" t="s">
        <v>171</v>
      </c>
      <c r="J11" s="100">
        <v>0</v>
      </c>
      <c r="K11" s="100">
        <v>0</v>
      </c>
      <c r="L11" s="100">
        <v>34.51</v>
      </c>
      <c r="M11" s="101">
        <v>0</v>
      </c>
    </row>
    <row r="12" spans="1:13" ht="33" customHeight="1">
      <c r="A12" s="54" t="s">
        <v>318</v>
      </c>
      <c r="B12" s="50" t="s">
        <v>268</v>
      </c>
      <c r="C12" s="50" t="s">
        <v>269</v>
      </c>
      <c r="D12" s="50" t="s">
        <v>257</v>
      </c>
      <c r="E12" s="50" t="s">
        <v>256</v>
      </c>
      <c r="F12" s="50" t="s">
        <v>257</v>
      </c>
      <c r="G12" s="50" t="s">
        <v>258</v>
      </c>
      <c r="H12" s="50" t="s">
        <v>263</v>
      </c>
      <c r="I12" s="51" t="s">
        <v>328</v>
      </c>
      <c r="J12" s="52">
        <f>J13</f>
        <v>970.8000000000001</v>
      </c>
      <c r="K12" s="76">
        <f>K13</f>
        <v>970.8000000000001</v>
      </c>
      <c r="L12" s="76">
        <f>L13</f>
        <v>304.74</v>
      </c>
      <c r="M12" s="102">
        <f t="shared" si="0"/>
        <v>31.390605686032135</v>
      </c>
    </row>
    <row r="13" spans="1:13" ht="24" customHeight="1">
      <c r="A13" s="54" t="s">
        <v>318</v>
      </c>
      <c r="B13" s="50" t="s">
        <v>268</v>
      </c>
      <c r="C13" s="50" t="s">
        <v>269</v>
      </c>
      <c r="D13" s="50" t="s">
        <v>262</v>
      </c>
      <c r="E13" s="50" t="s">
        <v>256</v>
      </c>
      <c r="F13" s="50" t="s">
        <v>257</v>
      </c>
      <c r="G13" s="50" t="s">
        <v>258</v>
      </c>
      <c r="H13" s="50" t="s">
        <v>263</v>
      </c>
      <c r="I13" s="51" t="s">
        <v>329</v>
      </c>
      <c r="J13" s="52">
        <f>J14+J15+J16+J17</f>
        <v>970.8000000000001</v>
      </c>
      <c r="K13" s="76">
        <f>K14+K15+K16+K17</f>
        <v>970.8000000000001</v>
      </c>
      <c r="L13" s="76">
        <f>L14+L15+L16+L17</f>
        <v>304.74</v>
      </c>
      <c r="M13" s="102">
        <f t="shared" si="0"/>
        <v>31.390605686032135</v>
      </c>
    </row>
    <row r="14" spans="1:13" ht="68.25" customHeight="1">
      <c r="A14" s="54" t="s">
        <v>318</v>
      </c>
      <c r="B14" s="50" t="s">
        <v>268</v>
      </c>
      <c r="C14" s="50" t="s">
        <v>269</v>
      </c>
      <c r="D14" s="50" t="s">
        <v>262</v>
      </c>
      <c r="E14" s="50" t="s">
        <v>319</v>
      </c>
      <c r="F14" s="50" t="s">
        <v>260</v>
      </c>
      <c r="G14" s="50" t="s">
        <v>258</v>
      </c>
      <c r="H14" s="50" t="s">
        <v>263</v>
      </c>
      <c r="I14" s="51" t="s">
        <v>573</v>
      </c>
      <c r="J14" s="52">
        <v>355.3</v>
      </c>
      <c r="K14" s="76">
        <v>355.3</v>
      </c>
      <c r="L14" s="76">
        <v>120.35</v>
      </c>
      <c r="M14" s="102">
        <f t="shared" si="0"/>
        <v>33.87278356318604</v>
      </c>
    </row>
    <row r="15" spans="1:13" ht="44.25" customHeight="1">
      <c r="A15" s="54" t="s">
        <v>318</v>
      </c>
      <c r="B15" s="50" t="s">
        <v>268</v>
      </c>
      <c r="C15" s="50" t="s">
        <v>269</v>
      </c>
      <c r="D15" s="50" t="s">
        <v>262</v>
      </c>
      <c r="E15" s="50" t="s">
        <v>320</v>
      </c>
      <c r="F15" s="50" t="s">
        <v>260</v>
      </c>
      <c r="G15" s="50" t="s">
        <v>258</v>
      </c>
      <c r="H15" s="50" t="s">
        <v>263</v>
      </c>
      <c r="I15" s="51" t="s">
        <v>321</v>
      </c>
      <c r="J15" s="52">
        <v>7.4</v>
      </c>
      <c r="K15" s="76">
        <v>7.4</v>
      </c>
      <c r="L15" s="76">
        <v>2.41</v>
      </c>
      <c r="M15" s="102">
        <f t="shared" si="0"/>
        <v>32.567567567567565</v>
      </c>
    </row>
    <row r="16" spans="1:13" ht="44.25" customHeight="1">
      <c r="A16" s="54" t="s">
        <v>318</v>
      </c>
      <c r="B16" s="50" t="s">
        <v>268</v>
      </c>
      <c r="C16" s="50" t="s">
        <v>269</v>
      </c>
      <c r="D16" s="50" t="s">
        <v>262</v>
      </c>
      <c r="E16" s="50" t="s">
        <v>322</v>
      </c>
      <c r="F16" s="50" t="s">
        <v>260</v>
      </c>
      <c r="G16" s="50" t="s">
        <v>258</v>
      </c>
      <c r="H16" s="50" t="s">
        <v>263</v>
      </c>
      <c r="I16" s="51" t="s">
        <v>323</v>
      </c>
      <c r="J16" s="52">
        <v>575.2</v>
      </c>
      <c r="K16" s="76">
        <v>575.2</v>
      </c>
      <c r="L16" s="76">
        <v>181.98</v>
      </c>
      <c r="M16" s="102">
        <f t="shared" si="0"/>
        <v>31.637691237830317</v>
      </c>
    </row>
    <row r="17" spans="1:13" ht="45" customHeight="1">
      <c r="A17" s="54" t="s">
        <v>318</v>
      </c>
      <c r="B17" s="50" t="s">
        <v>268</v>
      </c>
      <c r="C17" s="50" t="s">
        <v>269</v>
      </c>
      <c r="D17" s="50" t="s">
        <v>262</v>
      </c>
      <c r="E17" s="50" t="s">
        <v>324</v>
      </c>
      <c r="F17" s="50" t="s">
        <v>260</v>
      </c>
      <c r="G17" s="50" t="s">
        <v>258</v>
      </c>
      <c r="H17" s="50" t="s">
        <v>263</v>
      </c>
      <c r="I17" s="51" t="s">
        <v>325</v>
      </c>
      <c r="J17" s="52">
        <v>32.9</v>
      </c>
      <c r="K17" s="76">
        <v>32.9</v>
      </c>
      <c r="L17" s="76">
        <v>0</v>
      </c>
      <c r="M17" s="102">
        <f t="shared" si="0"/>
        <v>0</v>
      </c>
    </row>
    <row r="18" spans="1:13" ht="14.25" customHeight="1">
      <c r="A18" s="50" t="s">
        <v>259</v>
      </c>
      <c r="B18" s="50">
        <v>1</v>
      </c>
      <c r="C18" s="50" t="s">
        <v>266</v>
      </c>
      <c r="D18" s="50" t="s">
        <v>257</v>
      </c>
      <c r="E18" s="50" t="s">
        <v>256</v>
      </c>
      <c r="F18" s="50" t="s">
        <v>257</v>
      </c>
      <c r="G18" s="50" t="s">
        <v>258</v>
      </c>
      <c r="H18" s="50" t="s">
        <v>256</v>
      </c>
      <c r="I18" s="53" t="s">
        <v>267</v>
      </c>
      <c r="J18" s="52">
        <f>J19</f>
        <v>52</v>
      </c>
      <c r="K18" s="76">
        <f>K19</f>
        <v>52</v>
      </c>
      <c r="L18" s="76">
        <f>L19</f>
        <v>13.76</v>
      </c>
      <c r="M18" s="102">
        <f t="shared" si="0"/>
        <v>26.46153846153846</v>
      </c>
    </row>
    <row r="19" spans="1:13" ht="22.5" customHeight="1">
      <c r="A19" s="50" t="s">
        <v>259</v>
      </c>
      <c r="B19" s="50" t="s">
        <v>268</v>
      </c>
      <c r="C19" s="50" t="s">
        <v>266</v>
      </c>
      <c r="D19" s="50" t="s">
        <v>269</v>
      </c>
      <c r="E19" s="50" t="s">
        <v>276</v>
      </c>
      <c r="F19" s="50" t="s">
        <v>260</v>
      </c>
      <c r="G19" s="50" t="s">
        <v>310</v>
      </c>
      <c r="H19" s="50" t="s">
        <v>263</v>
      </c>
      <c r="I19" s="53" t="s">
        <v>311</v>
      </c>
      <c r="J19" s="52">
        <v>52</v>
      </c>
      <c r="K19" s="76">
        <v>52</v>
      </c>
      <c r="L19" s="76">
        <v>13.76</v>
      </c>
      <c r="M19" s="102">
        <f t="shared" si="0"/>
        <v>26.46153846153846</v>
      </c>
    </row>
    <row r="20" spans="1:13" ht="14.25" customHeight="1">
      <c r="A20" s="50" t="s">
        <v>259</v>
      </c>
      <c r="B20" s="50">
        <v>1</v>
      </c>
      <c r="C20" s="50" t="s">
        <v>270</v>
      </c>
      <c r="D20" s="50" t="s">
        <v>257</v>
      </c>
      <c r="E20" s="50" t="s">
        <v>256</v>
      </c>
      <c r="F20" s="50" t="s">
        <v>257</v>
      </c>
      <c r="G20" s="50" t="s">
        <v>258</v>
      </c>
      <c r="H20" s="50" t="s">
        <v>256</v>
      </c>
      <c r="I20" s="53" t="s">
        <v>271</v>
      </c>
      <c r="J20" s="76">
        <f>J23+J21</f>
        <v>2177</v>
      </c>
      <c r="K20" s="76">
        <f>K23+K21</f>
        <v>2177</v>
      </c>
      <c r="L20" s="76">
        <f>L23+L21</f>
        <v>573.3199999999999</v>
      </c>
      <c r="M20" s="102">
        <f t="shared" si="0"/>
        <v>26.33532384014699</v>
      </c>
    </row>
    <row r="21" spans="1:13" ht="12.75" customHeight="1">
      <c r="A21" s="55" t="s">
        <v>259</v>
      </c>
      <c r="B21" s="55" t="s">
        <v>268</v>
      </c>
      <c r="C21" s="55" t="s">
        <v>270</v>
      </c>
      <c r="D21" s="55" t="s">
        <v>260</v>
      </c>
      <c r="E21" s="55" t="s">
        <v>256</v>
      </c>
      <c r="F21" s="55" t="s">
        <v>257</v>
      </c>
      <c r="G21" s="55" t="s">
        <v>258</v>
      </c>
      <c r="H21" s="55" t="s">
        <v>263</v>
      </c>
      <c r="I21" s="53" t="s">
        <v>317</v>
      </c>
      <c r="J21" s="76">
        <f>J22</f>
        <v>400</v>
      </c>
      <c r="K21" s="76">
        <f>K22</f>
        <v>400</v>
      </c>
      <c r="L21" s="76">
        <f>L22</f>
        <v>73.06</v>
      </c>
      <c r="M21" s="102">
        <f t="shared" si="0"/>
        <v>18.265</v>
      </c>
    </row>
    <row r="22" spans="1:13" ht="45" customHeight="1">
      <c r="A22" s="55" t="s">
        <v>259</v>
      </c>
      <c r="B22" s="55" t="s">
        <v>268</v>
      </c>
      <c r="C22" s="55" t="s">
        <v>270</v>
      </c>
      <c r="D22" s="55" t="s">
        <v>260</v>
      </c>
      <c r="E22" s="55" t="s">
        <v>272</v>
      </c>
      <c r="F22" s="55" t="s">
        <v>273</v>
      </c>
      <c r="G22" s="55" t="s">
        <v>258</v>
      </c>
      <c r="H22" s="55" t="s">
        <v>263</v>
      </c>
      <c r="I22" s="53" t="s">
        <v>274</v>
      </c>
      <c r="J22" s="52">
        <v>400</v>
      </c>
      <c r="K22" s="76">
        <v>400</v>
      </c>
      <c r="L22" s="76">
        <v>73.06</v>
      </c>
      <c r="M22" s="102">
        <f t="shared" si="0"/>
        <v>18.265</v>
      </c>
    </row>
    <row r="23" spans="1:13" ht="12.75" customHeight="1">
      <c r="A23" s="55" t="s">
        <v>259</v>
      </c>
      <c r="B23" s="55" t="s">
        <v>268</v>
      </c>
      <c r="C23" s="55" t="s">
        <v>270</v>
      </c>
      <c r="D23" s="55" t="s">
        <v>270</v>
      </c>
      <c r="E23" s="55" t="s">
        <v>256</v>
      </c>
      <c r="F23" s="55" t="s">
        <v>257</v>
      </c>
      <c r="G23" s="55" t="s">
        <v>258</v>
      </c>
      <c r="H23" s="55" t="s">
        <v>263</v>
      </c>
      <c r="I23" s="56" t="s">
        <v>275</v>
      </c>
      <c r="J23" s="52">
        <f>J24+J26</f>
        <v>1777</v>
      </c>
      <c r="K23" s="76">
        <f>K24+K26</f>
        <v>1777</v>
      </c>
      <c r="L23" s="76">
        <f>L24+L26</f>
        <v>500.26</v>
      </c>
      <c r="M23" s="102">
        <f t="shared" si="0"/>
        <v>28.15194147439505</v>
      </c>
    </row>
    <row r="24" spans="1:13" ht="21" customHeight="1">
      <c r="A24" s="55" t="s">
        <v>259</v>
      </c>
      <c r="B24" s="55" t="s">
        <v>268</v>
      </c>
      <c r="C24" s="55" t="s">
        <v>270</v>
      </c>
      <c r="D24" s="55" t="s">
        <v>270</v>
      </c>
      <c r="E24" s="55" t="s">
        <v>276</v>
      </c>
      <c r="F24" s="55" t="s">
        <v>257</v>
      </c>
      <c r="G24" s="55" t="s">
        <v>258</v>
      </c>
      <c r="H24" s="55" t="s">
        <v>263</v>
      </c>
      <c r="I24" s="56" t="s">
        <v>277</v>
      </c>
      <c r="J24" s="52">
        <f>J25</f>
        <v>288</v>
      </c>
      <c r="K24" s="76">
        <f>K25</f>
        <v>288</v>
      </c>
      <c r="L24" s="76">
        <f>L25</f>
        <v>67.16</v>
      </c>
      <c r="M24" s="102">
        <f t="shared" si="0"/>
        <v>23.319444444444443</v>
      </c>
    </row>
    <row r="25" spans="1:13" ht="57.75" customHeight="1">
      <c r="A25" s="55" t="s">
        <v>259</v>
      </c>
      <c r="B25" s="55" t="s">
        <v>268</v>
      </c>
      <c r="C25" s="55" t="s">
        <v>270</v>
      </c>
      <c r="D25" s="55" t="s">
        <v>270</v>
      </c>
      <c r="E25" s="55" t="s">
        <v>278</v>
      </c>
      <c r="F25" s="55" t="s">
        <v>273</v>
      </c>
      <c r="G25" s="55" t="s">
        <v>310</v>
      </c>
      <c r="H25" s="55" t="s">
        <v>263</v>
      </c>
      <c r="I25" s="56" t="s">
        <v>312</v>
      </c>
      <c r="J25" s="52">
        <v>288</v>
      </c>
      <c r="K25" s="76">
        <v>288</v>
      </c>
      <c r="L25" s="76">
        <v>67.16</v>
      </c>
      <c r="M25" s="102">
        <f t="shared" si="0"/>
        <v>23.319444444444443</v>
      </c>
    </row>
    <row r="26" spans="1:13" ht="30.75" customHeight="1">
      <c r="A26" s="55" t="s">
        <v>259</v>
      </c>
      <c r="B26" s="55" t="s">
        <v>268</v>
      </c>
      <c r="C26" s="55" t="s">
        <v>270</v>
      </c>
      <c r="D26" s="55" t="s">
        <v>270</v>
      </c>
      <c r="E26" s="55" t="s">
        <v>279</v>
      </c>
      <c r="F26" s="55" t="s">
        <v>257</v>
      </c>
      <c r="G26" s="55" t="s">
        <v>258</v>
      </c>
      <c r="H26" s="55" t="s">
        <v>263</v>
      </c>
      <c r="I26" s="56" t="s">
        <v>280</v>
      </c>
      <c r="J26" s="52">
        <f>J27</f>
        <v>1489</v>
      </c>
      <c r="K26" s="76">
        <f>K27</f>
        <v>1489</v>
      </c>
      <c r="L26" s="76">
        <f>L27</f>
        <v>433.1</v>
      </c>
      <c r="M26" s="102">
        <f t="shared" si="0"/>
        <v>29.08663532572196</v>
      </c>
    </row>
    <row r="27" spans="1:13" ht="58.5" customHeight="1">
      <c r="A27" s="55" t="s">
        <v>259</v>
      </c>
      <c r="B27" s="55" t="s">
        <v>268</v>
      </c>
      <c r="C27" s="55" t="s">
        <v>270</v>
      </c>
      <c r="D27" s="55" t="s">
        <v>270</v>
      </c>
      <c r="E27" s="55" t="s">
        <v>281</v>
      </c>
      <c r="F27" s="55" t="s">
        <v>273</v>
      </c>
      <c r="G27" s="55" t="s">
        <v>310</v>
      </c>
      <c r="H27" s="55" t="s">
        <v>263</v>
      </c>
      <c r="I27" s="56" t="s">
        <v>313</v>
      </c>
      <c r="J27" s="52">
        <v>1489</v>
      </c>
      <c r="K27" s="76">
        <v>1489</v>
      </c>
      <c r="L27" s="76">
        <v>433.1</v>
      </c>
      <c r="M27" s="102">
        <f t="shared" si="0"/>
        <v>29.08663532572196</v>
      </c>
    </row>
    <row r="28" spans="1:13" ht="45">
      <c r="A28" s="50" t="s">
        <v>256</v>
      </c>
      <c r="B28" s="50" t="s">
        <v>268</v>
      </c>
      <c r="C28" s="50" t="s">
        <v>283</v>
      </c>
      <c r="D28" s="50" t="s">
        <v>257</v>
      </c>
      <c r="E28" s="50" t="s">
        <v>256</v>
      </c>
      <c r="F28" s="50" t="s">
        <v>257</v>
      </c>
      <c r="G28" s="50" t="s">
        <v>258</v>
      </c>
      <c r="H28" s="50" t="s">
        <v>256</v>
      </c>
      <c r="I28" s="53" t="s">
        <v>284</v>
      </c>
      <c r="J28" s="76">
        <f>J29+J31</f>
        <v>538.7</v>
      </c>
      <c r="K28" s="76">
        <f>K29+K31</f>
        <v>538.7</v>
      </c>
      <c r="L28" s="76">
        <f>L29+L31</f>
        <v>265.86</v>
      </c>
      <c r="M28" s="102">
        <f t="shared" si="0"/>
        <v>49.35214405049192</v>
      </c>
    </row>
    <row r="29" spans="1:13" ht="78.75">
      <c r="A29" s="55" t="s">
        <v>282</v>
      </c>
      <c r="B29" s="55" t="s">
        <v>268</v>
      </c>
      <c r="C29" s="55" t="s">
        <v>283</v>
      </c>
      <c r="D29" s="55" t="s">
        <v>266</v>
      </c>
      <c r="E29" s="55" t="s">
        <v>256</v>
      </c>
      <c r="F29" s="55" t="s">
        <v>257</v>
      </c>
      <c r="G29" s="55" t="s">
        <v>258</v>
      </c>
      <c r="H29" s="55" t="s">
        <v>285</v>
      </c>
      <c r="I29" s="53" t="s">
        <v>298</v>
      </c>
      <c r="J29" s="52">
        <f>J30</f>
        <v>460</v>
      </c>
      <c r="K29" s="76">
        <f>K30</f>
        <v>460</v>
      </c>
      <c r="L29" s="76">
        <f>L30</f>
        <v>226.81</v>
      </c>
      <c r="M29" s="102">
        <f t="shared" si="0"/>
        <v>49.30652173913044</v>
      </c>
    </row>
    <row r="30" spans="1:13" ht="67.5" customHeight="1">
      <c r="A30" s="55" t="s">
        <v>282</v>
      </c>
      <c r="B30" s="55" t="s">
        <v>268</v>
      </c>
      <c r="C30" s="55" t="s">
        <v>283</v>
      </c>
      <c r="D30" s="55" t="s">
        <v>266</v>
      </c>
      <c r="E30" s="55" t="s">
        <v>278</v>
      </c>
      <c r="F30" s="55" t="s">
        <v>273</v>
      </c>
      <c r="G30" s="55" t="s">
        <v>258</v>
      </c>
      <c r="H30" s="55" t="s">
        <v>285</v>
      </c>
      <c r="I30" s="53" t="s">
        <v>314</v>
      </c>
      <c r="J30" s="52">
        <v>460</v>
      </c>
      <c r="K30" s="76">
        <v>460</v>
      </c>
      <c r="L30" s="76">
        <v>226.81</v>
      </c>
      <c r="M30" s="102">
        <f t="shared" si="0"/>
        <v>49.30652173913044</v>
      </c>
    </row>
    <row r="31" spans="1:13" ht="70.5" customHeight="1">
      <c r="A31" s="50" t="s">
        <v>288</v>
      </c>
      <c r="B31" s="50">
        <v>1</v>
      </c>
      <c r="C31" s="50">
        <v>11</v>
      </c>
      <c r="D31" s="50" t="s">
        <v>286</v>
      </c>
      <c r="E31" s="50" t="s">
        <v>256</v>
      </c>
      <c r="F31" s="50" t="s">
        <v>257</v>
      </c>
      <c r="G31" s="50" t="s">
        <v>258</v>
      </c>
      <c r="H31" s="50" t="s">
        <v>285</v>
      </c>
      <c r="I31" s="51" t="s">
        <v>537</v>
      </c>
      <c r="J31" s="52">
        <f aca="true" t="shared" si="1" ref="J31:L32">J32</f>
        <v>78.7</v>
      </c>
      <c r="K31" s="76">
        <f t="shared" si="1"/>
        <v>78.7</v>
      </c>
      <c r="L31" s="76">
        <f t="shared" si="1"/>
        <v>39.05</v>
      </c>
      <c r="M31" s="102">
        <f t="shared" si="0"/>
        <v>49.61880559085133</v>
      </c>
    </row>
    <row r="32" spans="1:13" ht="72" customHeight="1">
      <c r="A32" s="50" t="s">
        <v>288</v>
      </c>
      <c r="B32" s="50">
        <v>1</v>
      </c>
      <c r="C32" s="50" t="s">
        <v>283</v>
      </c>
      <c r="D32" s="50" t="s">
        <v>286</v>
      </c>
      <c r="E32" s="50" t="s">
        <v>265</v>
      </c>
      <c r="F32" s="50" t="s">
        <v>257</v>
      </c>
      <c r="G32" s="50" t="s">
        <v>258</v>
      </c>
      <c r="H32" s="50" t="s">
        <v>285</v>
      </c>
      <c r="I32" s="51" t="s">
        <v>538</v>
      </c>
      <c r="J32" s="52">
        <f t="shared" si="1"/>
        <v>78.7</v>
      </c>
      <c r="K32" s="76">
        <f t="shared" si="1"/>
        <v>78.7</v>
      </c>
      <c r="L32" s="76">
        <f t="shared" si="1"/>
        <v>39.05</v>
      </c>
      <c r="M32" s="102">
        <f t="shared" si="0"/>
        <v>49.61880559085133</v>
      </c>
    </row>
    <row r="33" spans="1:13" ht="69.75" customHeight="1">
      <c r="A33" s="54" t="s">
        <v>288</v>
      </c>
      <c r="B33" s="50">
        <v>1</v>
      </c>
      <c r="C33" s="50" t="s">
        <v>283</v>
      </c>
      <c r="D33" s="50" t="s">
        <v>286</v>
      </c>
      <c r="E33" s="50" t="s">
        <v>287</v>
      </c>
      <c r="F33" s="50" t="s">
        <v>273</v>
      </c>
      <c r="G33" s="50" t="s">
        <v>258</v>
      </c>
      <c r="H33" s="50" t="s">
        <v>285</v>
      </c>
      <c r="I33" s="51" t="s">
        <v>315</v>
      </c>
      <c r="J33" s="52">
        <v>78.7</v>
      </c>
      <c r="K33" s="76">
        <v>78.7</v>
      </c>
      <c r="L33" s="76">
        <v>39.05</v>
      </c>
      <c r="M33" s="102">
        <f t="shared" si="0"/>
        <v>49.61880559085133</v>
      </c>
    </row>
    <row r="34" spans="1:13" ht="28.5" customHeight="1">
      <c r="A34" s="50" t="s">
        <v>282</v>
      </c>
      <c r="B34" s="50" t="s">
        <v>268</v>
      </c>
      <c r="C34" s="50" t="s">
        <v>326</v>
      </c>
      <c r="D34" s="50" t="s">
        <v>257</v>
      </c>
      <c r="E34" s="50" t="s">
        <v>256</v>
      </c>
      <c r="F34" s="50" t="s">
        <v>257</v>
      </c>
      <c r="G34" s="50" t="s">
        <v>258</v>
      </c>
      <c r="H34" s="50" t="s">
        <v>256</v>
      </c>
      <c r="I34" s="61" t="s">
        <v>540</v>
      </c>
      <c r="J34" s="52">
        <f>J36</f>
        <v>150</v>
      </c>
      <c r="K34" s="76">
        <f>K36</f>
        <v>150</v>
      </c>
      <c r="L34" s="76">
        <f>L36</f>
        <v>171.28</v>
      </c>
      <c r="M34" s="102">
        <f t="shared" si="0"/>
        <v>114.18666666666665</v>
      </c>
    </row>
    <row r="35" spans="1:13" ht="78" customHeight="1">
      <c r="A35" s="50" t="s">
        <v>282</v>
      </c>
      <c r="B35" s="50" t="s">
        <v>268</v>
      </c>
      <c r="C35" s="50" t="s">
        <v>326</v>
      </c>
      <c r="D35" s="50" t="s">
        <v>270</v>
      </c>
      <c r="E35" s="50" t="s">
        <v>256</v>
      </c>
      <c r="F35" s="50" t="s">
        <v>257</v>
      </c>
      <c r="G35" s="50" t="s">
        <v>258</v>
      </c>
      <c r="H35" s="50" t="s">
        <v>327</v>
      </c>
      <c r="I35" s="61" t="s">
        <v>539</v>
      </c>
      <c r="J35" s="52">
        <f aca="true" t="shared" si="2" ref="J35:L36">J36</f>
        <v>150</v>
      </c>
      <c r="K35" s="76">
        <f t="shared" si="2"/>
        <v>150</v>
      </c>
      <c r="L35" s="76">
        <f t="shared" si="2"/>
        <v>171.28</v>
      </c>
      <c r="M35" s="102">
        <f t="shared" si="0"/>
        <v>114.18666666666665</v>
      </c>
    </row>
    <row r="36" spans="1:13" ht="36.75" customHeight="1">
      <c r="A36" s="50" t="s">
        <v>282</v>
      </c>
      <c r="B36" s="50" t="s">
        <v>268</v>
      </c>
      <c r="C36" s="50" t="s">
        <v>326</v>
      </c>
      <c r="D36" s="50" t="s">
        <v>270</v>
      </c>
      <c r="E36" s="50" t="s">
        <v>276</v>
      </c>
      <c r="F36" s="50" t="s">
        <v>257</v>
      </c>
      <c r="G36" s="50" t="s">
        <v>258</v>
      </c>
      <c r="H36" s="50" t="s">
        <v>327</v>
      </c>
      <c r="I36" s="61" t="s">
        <v>492</v>
      </c>
      <c r="J36" s="52">
        <f t="shared" si="2"/>
        <v>150</v>
      </c>
      <c r="K36" s="76">
        <f t="shared" si="2"/>
        <v>150</v>
      </c>
      <c r="L36" s="76">
        <f t="shared" si="2"/>
        <v>171.28</v>
      </c>
      <c r="M36" s="102">
        <f t="shared" si="0"/>
        <v>114.18666666666665</v>
      </c>
    </row>
    <row r="37" spans="1:13" ht="45" customHeight="1">
      <c r="A37" s="50" t="s">
        <v>282</v>
      </c>
      <c r="B37" s="50" t="s">
        <v>268</v>
      </c>
      <c r="C37" s="50" t="s">
        <v>326</v>
      </c>
      <c r="D37" s="50" t="s">
        <v>270</v>
      </c>
      <c r="E37" s="50" t="s">
        <v>278</v>
      </c>
      <c r="F37" s="50" t="s">
        <v>273</v>
      </c>
      <c r="G37" s="50" t="s">
        <v>258</v>
      </c>
      <c r="H37" s="50" t="s">
        <v>327</v>
      </c>
      <c r="I37" s="61" t="s">
        <v>541</v>
      </c>
      <c r="J37" s="52">
        <v>150</v>
      </c>
      <c r="K37" s="76">
        <v>150</v>
      </c>
      <c r="L37" s="76">
        <v>171.28</v>
      </c>
      <c r="M37" s="102">
        <f t="shared" si="0"/>
        <v>114.18666666666665</v>
      </c>
    </row>
    <row r="38" spans="1:13" ht="14.25" customHeight="1">
      <c r="A38" s="103" t="s">
        <v>288</v>
      </c>
      <c r="B38" s="103" t="s">
        <v>268</v>
      </c>
      <c r="C38" s="103" t="s">
        <v>128</v>
      </c>
      <c r="D38" s="103" t="s">
        <v>257</v>
      </c>
      <c r="E38" s="103" t="s">
        <v>256</v>
      </c>
      <c r="F38" s="103" t="s">
        <v>257</v>
      </c>
      <c r="G38" s="103" t="s">
        <v>258</v>
      </c>
      <c r="H38" s="103" t="s">
        <v>256</v>
      </c>
      <c r="I38" s="104" t="s">
        <v>129</v>
      </c>
      <c r="J38" s="105">
        <f aca="true" t="shared" si="3" ref="J38:L39">J39</f>
        <v>0</v>
      </c>
      <c r="K38" s="105">
        <f t="shared" si="3"/>
        <v>0</v>
      </c>
      <c r="L38" s="105">
        <f t="shared" si="3"/>
        <v>0</v>
      </c>
      <c r="M38" s="101">
        <v>0</v>
      </c>
    </row>
    <row r="39" spans="1:13" ht="15.75" customHeight="1">
      <c r="A39" s="103" t="s">
        <v>288</v>
      </c>
      <c r="B39" s="103" t="s">
        <v>268</v>
      </c>
      <c r="C39" s="103" t="s">
        <v>128</v>
      </c>
      <c r="D39" s="103" t="s">
        <v>260</v>
      </c>
      <c r="E39" s="103" t="s">
        <v>256</v>
      </c>
      <c r="F39" s="103" t="s">
        <v>257</v>
      </c>
      <c r="G39" s="103" t="s">
        <v>258</v>
      </c>
      <c r="H39" s="103" t="s">
        <v>130</v>
      </c>
      <c r="I39" s="104" t="s">
        <v>133</v>
      </c>
      <c r="J39" s="105">
        <f t="shared" si="3"/>
        <v>0</v>
      </c>
      <c r="K39" s="105">
        <f t="shared" si="3"/>
        <v>0</v>
      </c>
      <c r="L39" s="105">
        <f t="shared" si="3"/>
        <v>0</v>
      </c>
      <c r="M39" s="102">
        <v>0</v>
      </c>
    </row>
    <row r="40" spans="1:13" ht="23.25" customHeight="1">
      <c r="A40" s="103" t="s">
        <v>288</v>
      </c>
      <c r="B40" s="103" t="s">
        <v>268</v>
      </c>
      <c r="C40" s="103" t="s">
        <v>128</v>
      </c>
      <c r="D40" s="103" t="s">
        <v>260</v>
      </c>
      <c r="E40" s="103" t="s">
        <v>131</v>
      </c>
      <c r="F40" s="103" t="s">
        <v>273</v>
      </c>
      <c r="G40" s="103" t="s">
        <v>258</v>
      </c>
      <c r="H40" s="103" t="s">
        <v>130</v>
      </c>
      <c r="I40" s="104" t="s">
        <v>134</v>
      </c>
      <c r="J40" s="105">
        <v>0</v>
      </c>
      <c r="K40" s="105">
        <v>0</v>
      </c>
      <c r="L40" s="105">
        <v>0</v>
      </c>
      <c r="M40" s="102">
        <v>0</v>
      </c>
    </row>
    <row r="41" spans="1:13" ht="12.75" customHeight="1">
      <c r="A41" s="50" t="s">
        <v>288</v>
      </c>
      <c r="B41" s="50" t="s">
        <v>289</v>
      </c>
      <c r="C41" s="50" t="s">
        <v>257</v>
      </c>
      <c r="D41" s="50" t="s">
        <v>257</v>
      </c>
      <c r="E41" s="50" t="s">
        <v>256</v>
      </c>
      <c r="F41" s="50" t="s">
        <v>257</v>
      </c>
      <c r="G41" s="50" t="s">
        <v>258</v>
      </c>
      <c r="H41" s="50" t="s">
        <v>256</v>
      </c>
      <c r="I41" s="51" t="s">
        <v>290</v>
      </c>
      <c r="J41" s="52">
        <f>J42</f>
        <v>10624.51</v>
      </c>
      <c r="K41" s="76">
        <f>K42+K67</f>
        <v>22973.929999999997</v>
      </c>
      <c r="L41" s="76">
        <f>L42+L67</f>
        <v>15913.97</v>
      </c>
      <c r="M41" s="102">
        <f t="shared" si="0"/>
        <v>69.26968960034266</v>
      </c>
    </row>
    <row r="42" spans="1:13" ht="22.5" customHeight="1">
      <c r="A42" s="50" t="s">
        <v>288</v>
      </c>
      <c r="B42" s="50" t="s">
        <v>289</v>
      </c>
      <c r="C42" s="50" t="s">
        <v>262</v>
      </c>
      <c r="D42" s="50" t="s">
        <v>257</v>
      </c>
      <c r="E42" s="50" t="s">
        <v>256</v>
      </c>
      <c r="F42" s="50" t="s">
        <v>257</v>
      </c>
      <c r="G42" s="50" t="s">
        <v>258</v>
      </c>
      <c r="H42" s="50" t="s">
        <v>256</v>
      </c>
      <c r="I42" s="51" t="s">
        <v>245</v>
      </c>
      <c r="J42" s="52">
        <f>J43+J59+J48+J63</f>
        <v>10624.51</v>
      </c>
      <c r="K42" s="76">
        <f>K43+K59+K48+K63</f>
        <v>22974.769999999997</v>
      </c>
      <c r="L42" s="76">
        <f>L43+L59+L48+L63</f>
        <v>15914.81</v>
      </c>
      <c r="M42" s="102">
        <f t="shared" si="0"/>
        <v>69.2708131572155</v>
      </c>
    </row>
    <row r="43" spans="1:13" ht="22.5">
      <c r="A43" s="50" t="s">
        <v>288</v>
      </c>
      <c r="B43" s="50" t="s">
        <v>289</v>
      </c>
      <c r="C43" s="50" t="s">
        <v>262</v>
      </c>
      <c r="D43" s="50" t="s">
        <v>260</v>
      </c>
      <c r="E43" s="50" t="s">
        <v>256</v>
      </c>
      <c r="F43" s="50" t="s">
        <v>257</v>
      </c>
      <c r="G43" s="50" t="s">
        <v>258</v>
      </c>
      <c r="H43" s="50" t="s">
        <v>291</v>
      </c>
      <c r="I43" s="51" t="s">
        <v>235</v>
      </c>
      <c r="J43" s="52">
        <f>J44+J46</f>
        <v>10601.01</v>
      </c>
      <c r="K43" s="76">
        <f>K44+K46</f>
        <v>10601.01</v>
      </c>
      <c r="L43" s="76">
        <f>L44+L46</f>
        <v>4543.91</v>
      </c>
      <c r="M43" s="102">
        <f t="shared" si="0"/>
        <v>42.86299135648395</v>
      </c>
    </row>
    <row r="44" spans="1:13" ht="22.5" customHeight="1">
      <c r="A44" s="50" t="s">
        <v>288</v>
      </c>
      <c r="B44" s="50" t="s">
        <v>289</v>
      </c>
      <c r="C44" s="50" t="s">
        <v>262</v>
      </c>
      <c r="D44" s="50" t="s">
        <v>260</v>
      </c>
      <c r="E44" s="50" t="s">
        <v>292</v>
      </c>
      <c r="F44" s="50" t="s">
        <v>257</v>
      </c>
      <c r="G44" s="50" t="s">
        <v>258</v>
      </c>
      <c r="H44" s="50" t="s">
        <v>291</v>
      </c>
      <c r="I44" s="53" t="s">
        <v>236</v>
      </c>
      <c r="J44" s="52">
        <f>J45</f>
        <v>2993.7</v>
      </c>
      <c r="K44" s="76">
        <f>K45</f>
        <v>2993.7</v>
      </c>
      <c r="L44" s="76">
        <f>L45</f>
        <v>1496.85</v>
      </c>
      <c r="M44" s="102">
        <f t="shared" si="0"/>
        <v>50</v>
      </c>
    </row>
    <row r="45" spans="1:13" ht="24.75" customHeight="1">
      <c r="A45" s="50" t="s">
        <v>288</v>
      </c>
      <c r="B45" s="50" t="s">
        <v>289</v>
      </c>
      <c r="C45" s="50" t="s">
        <v>262</v>
      </c>
      <c r="D45" s="50" t="s">
        <v>260</v>
      </c>
      <c r="E45" s="50" t="s">
        <v>292</v>
      </c>
      <c r="F45" s="50" t="s">
        <v>273</v>
      </c>
      <c r="G45" s="50" t="s">
        <v>258</v>
      </c>
      <c r="H45" s="50" t="s">
        <v>291</v>
      </c>
      <c r="I45" s="53" t="s">
        <v>234</v>
      </c>
      <c r="J45" s="52">
        <v>2993.7</v>
      </c>
      <c r="K45" s="76">
        <v>2993.7</v>
      </c>
      <c r="L45" s="76">
        <v>1496.85</v>
      </c>
      <c r="M45" s="102">
        <f t="shared" si="0"/>
        <v>50</v>
      </c>
    </row>
    <row r="46" spans="1:13" ht="32.25" customHeight="1">
      <c r="A46" s="50" t="s">
        <v>288</v>
      </c>
      <c r="B46" s="50" t="s">
        <v>289</v>
      </c>
      <c r="C46" s="50" t="s">
        <v>262</v>
      </c>
      <c r="D46" s="50" t="s">
        <v>260</v>
      </c>
      <c r="E46" s="50" t="s">
        <v>548</v>
      </c>
      <c r="F46" s="50" t="s">
        <v>257</v>
      </c>
      <c r="G46" s="50" t="s">
        <v>258</v>
      </c>
      <c r="H46" s="50" t="s">
        <v>291</v>
      </c>
      <c r="I46" s="29" t="s">
        <v>549</v>
      </c>
      <c r="J46" s="52">
        <f>J47</f>
        <v>7607.31</v>
      </c>
      <c r="K46" s="76">
        <f>K47</f>
        <v>7607.31</v>
      </c>
      <c r="L46" s="76">
        <f>L47</f>
        <v>3047.06</v>
      </c>
      <c r="M46" s="102">
        <f t="shared" si="0"/>
        <v>40.054368758470474</v>
      </c>
    </row>
    <row r="47" spans="1:13" ht="22.5">
      <c r="A47" s="50" t="s">
        <v>288</v>
      </c>
      <c r="B47" s="50" t="s">
        <v>289</v>
      </c>
      <c r="C47" s="50" t="s">
        <v>262</v>
      </c>
      <c r="D47" s="50" t="s">
        <v>260</v>
      </c>
      <c r="E47" s="50" t="s">
        <v>548</v>
      </c>
      <c r="F47" s="50" t="s">
        <v>273</v>
      </c>
      <c r="G47" s="50" t="s">
        <v>258</v>
      </c>
      <c r="H47" s="50" t="s">
        <v>291</v>
      </c>
      <c r="I47" s="29" t="s">
        <v>550</v>
      </c>
      <c r="J47" s="52">
        <v>7607.31</v>
      </c>
      <c r="K47" s="76">
        <v>7607.31</v>
      </c>
      <c r="L47" s="76">
        <v>3047.06</v>
      </c>
      <c r="M47" s="102">
        <f t="shared" si="0"/>
        <v>40.054368758470474</v>
      </c>
    </row>
    <row r="48" spans="1:13" ht="21" customHeight="1">
      <c r="A48" s="50" t="s">
        <v>288</v>
      </c>
      <c r="B48" s="50" t="s">
        <v>289</v>
      </c>
      <c r="C48" s="50" t="s">
        <v>262</v>
      </c>
      <c r="D48" s="50" t="s">
        <v>262</v>
      </c>
      <c r="E48" s="50" t="s">
        <v>256</v>
      </c>
      <c r="F48" s="50" t="s">
        <v>257</v>
      </c>
      <c r="G48" s="50" t="s">
        <v>258</v>
      </c>
      <c r="H48" s="50" t="s">
        <v>291</v>
      </c>
      <c r="I48" s="29" t="s">
        <v>577</v>
      </c>
      <c r="J48" s="52">
        <f aca="true" t="shared" si="4" ref="J48:L49">J49</f>
        <v>0</v>
      </c>
      <c r="K48" s="76">
        <f t="shared" si="4"/>
        <v>12294.399999999998</v>
      </c>
      <c r="L48" s="76">
        <f t="shared" si="4"/>
        <v>11303.3</v>
      </c>
      <c r="M48" s="102">
        <f t="shared" si="0"/>
        <v>91.93860619469028</v>
      </c>
    </row>
    <row r="49" spans="1:13" ht="12.75" customHeight="1">
      <c r="A49" s="50" t="s">
        <v>288</v>
      </c>
      <c r="B49" s="50" t="s">
        <v>289</v>
      </c>
      <c r="C49" s="50" t="s">
        <v>262</v>
      </c>
      <c r="D49" s="50" t="s">
        <v>262</v>
      </c>
      <c r="E49" s="50" t="s">
        <v>578</v>
      </c>
      <c r="F49" s="50" t="s">
        <v>257</v>
      </c>
      <c r="G49" s="50" t="s">
        <v>258</v>
      </c>
      <c r="H49" s="50" t="s">
        <v>291</v>
      </c>
      <c r="I49" s="53" t="s">
        <v>579</v>
      </c>
      <c r="J49" s="52">
        <f t="shared" si="4"/>
        <v>0</v>
      </c>
      <c r="K49" s="76">
        <f t="shared" si="4"/>
        <v>12294.399999999998</v>
      </c>
      <c r="L49" s="76">
        <f t="shared" si="4"/>
        <v>11303.3</v>
      </c>
      <c r="M49" s="102">
        <f t="shared" si="0"/>
        <v>91.93860619469028</v>
      </c>
    </row>
    <row r="50" spans="1:13" ht="15" customHeight="1">
      <c r="A50" s="50" t="s">
        <v>288</v>
      </c>
      <c r="B50" s="50" t="s">
        <v>289</v>
      </c>
      <c r="C50" s="50" t="s">
        <v>262</v>
      </c>
      <c r="D50" s="50" t="s">
        <v>262</v>
      </c>
      <c r="E50" s="50" t="s">
        <v>578</v>
      </c>
      <c r="F50" s="50" t="s">
        <v>273</v>
      </c>
      <c r="G50" s="50" t="s">
        <v>258</v>
      </c>
      <c r="H50" s="50" t="s">
        <v>291</v>
      </c>
      <c r="I50" s="53" t="s">
        <v>580</v>
      </c>
      <c r="J50" s="52">
        <f>J56+J57</f>
        <v>0</v>
      </c>
      <c r="K50" s="76">
        <f>K56+K57+K53+K54+K58+K51+K52+K55</f>
        <v>12294.399999999998</v>
      </c>
      <c r="L50" s="76">
        <f>L56+L57+L53+L54+L58+L51</f>
        <v>11303.3</v>
      </c>
      <c r="M50" s="102">
        <f t="shared" si="0"/>
        <v>91.93860619469028</v>
      </c>
    </row>
    <row r="51" spans="1:13" ht="80.25" customHeight="1">
      <c r="A51" s="50" t="s">
        <v>288</v>
      </c>
      <c r="B51" s="50" t="s">
        <v>289</v>
      </c>
      <c r="C51" s="50" t="s">
        <v>262</v>
      </c>
      <c r="D51" s="50" t="s">
        <v>262</v>
      </c>
      <c r="E51" s="50" t="s">
        <v>578</v>
      </c>
      <c r="F51" s="50" t="s">
        <v>273</v>
      </c>
      <c r="G51" s="50" t="s">
        <v>57</v>
      </c>
      <c r="H51" s="50" t="s">
        <v>291</v>
      </c>
      <c r="I51" s="53" t="s">
        <v>61</v>
      </c>
      <c r="J51" s="52">
        <f>J57+J58</f>
        <v>0</v>
      </c>
      <c r="K51" s="76">
        <v>252.44</v>
      </c>
      <c r="L51" s="76">
        <v>168.34</v>
      </c>
      <c r="M51" s="102">
        <f t="shared" si="0"/>
        <v>66.68515290762161</v>
      </c>
    </row>
    <row r="52" spans="1:13" ht="80.25" customHeight="1">
      <c r="A52" s="50" t="s">
        <v>288</v>
      </c>
      <c r="B52" s="50" t="s">
        <v>289</v>
      </c>
      <c r="C52" s="50" t="s">
        <v>262</v>
      </c>
      <c r="D52" s="50" t="s">
        <v>262</v>
      </c>
      <c r="E52" s="50" t="s">
        <v>578</v>
      </c>
      <c r="F52" s="50" t="s">
        <v>273</v>
      </c>
      <c r="G52" s="50" t="s">
        <v>57</v>
      </c>
      <c r="H52" s="50" t="s">
        <v>291</v>
      </c>
      <c r="I52" s="53" t="s">
        <v>61</v>
      </c>
      <c r="J52" s="52">
        <v>0</v>
      </c>
      <c r="K52" s="76">
        <v>31.14</v>
      </c>
      <c r="L52" s="76">
        <v>0</v>
      </c>
      <c r="M52" s="102">
        <f>L52/K52*100</f>
        <v>0</v>
      </c>
    </row>
    <row r="53" spans="1:13" ht="78" customHeight="1">
      <c r="A53" s="50" t="s">
        <v>288</v>
      </c>
      <c r="B53" s="50" t="s">
        <v>289</v>
      </c>
      <c r="C53" s="50" t="s">
        <v>262</v>
      </c>
      <c r="D53" s="50" t="s">
        <v>262</v>
      </c>
      <c r="E53" s="50" t="s">
        <v>578</v>
      </c>
      <c r="F53" s="50" t="s">
        <v>273</v>
      </c>
      <c r="G53" s="50" t="s">
        <v>620</v>
      </c>
      <c r="H53" s="50" t="s">
        <v>291</v>
      </c>
      <c r="I53" s="53" t="s">
        <v>621</v>
      </c>
      <c r="J53" s="52">
        <v>0</v>
      </c>
      <c r="K53" s="76">
        <v>11134.96</v>
      </c>
      <c r="L53" s="76">
        <v>11134.96</v>
      </c>
      <c r="M53" s="102">
        <f t="shared" si="0"/>
        <v>100</v>
      </c>
    </row>
    <row r="54" spans="1:13" ht="45.75" customHeight="1">
      <c r="A54" s="50" t="s">
        <v>288</v>
      </c>
      <c r="B54" s="50" t="s">
        <v>289</v>
      </c>
      <c r="C54" s="50" t="s">
        <v>262</v>
      </c>
      <c r="D54" s="50" t="s">
        <v>262</v>
      </c>
      <c r="E54" s="50" t="s">
        <v>578</v>
      </c>
      <c r="F54" s="50" t="s">
        <v>273</v>
      </c>
      <c r="G54" s="50" t="s">
        <v>636</v>
      </c>
      <c r="H54" s="50" t="s">
        <v>291</v>
      </c>
      <c r="I54" s="53" t="s">
        <v>637</v>
      </c>
      <c r="J54" s="52">
        <v>0</v>
      </c>
      <c r="K54" s="76">
        <v>601.4</v>
      </c>
      <c r="L54" s="76">
        <v>0</v>
      </c>
      <c r="M54" s="102">
        <f t="shared" si="0"/>
        <v>0</v>
      </c>
    </row>
    <row r="55" spans="1:13" ht="45.75" customHeight="1">
      <c r="A55" s="50" t="s">
        <v>288</v>
      </c>
      <c r="B55" s="50" t="s">
        <v>289</v>
      </c>
      <c r="C55" s="50" t="s">
        <v>262</v>
      </c>
      <c r="D55" s="50" t="s">
        <v>262</v>
      </c>
      <c r="E55" s="50" t="s">
        <v>578</v>
      </c>
      <c r="F55" s="50" t="s">
        <v>273</v>
      </c>
      <c r="G55" s="50" t="s">
        <v>58</v>
      </c>
      <c r="H55" s="50" t="s">
        <v>291</v>
      </c>
      <c r="I55" s="53" t="s">
        <v>62</v>
      </c>
      <c r="J55" s="52">
        <v>0</v>
      </c>
      <c r="K55" s="76">
        <v>60.06</v>
      </c>
      <c r="L55" s="76">
        <v>0</v>
      </c>
      <c r="M55" s="102">
        <f t="shared" si="0"/>
        <v>0</v>
      </c>
    </row>
    <row r="56" spans="1:13" ht="102.75" customHeight="1">
      <c r="A56" s="50" t="s">
        <v>288</v>
      </c>
      <c r="B56" s="50" t="s">
        <v>289</v>
      </c>
      <c r="C56" s="50" t="s">
        <v>262</v>
      </c>
      <c r="D56" s="50" t="s">
        <v>262</v>
      </c>
      <c r="E56" s="50" t="s">
        <v>578</v>
      </c>
      <c r="F56" s="50" t="s">
        <v>273</v>
      </c>
      <c r="G56" s="50" t="s">
        <v>581</v>
      </c>
      <c r="H56" s="50" t="s">
        <v>291</v>
      </c>
      <c r="I56" s="53" t="s">
        <v>622</v>
      </c>
      <c r="J56" s="52">
        <v>0</v>
      </c>
      <c r="K56" s="76">
        <v>23.4</v>
      </c>
      <c r="L56" s="76">
        <v>0</v>
      </c>
      <c r="M56" s="102">
        <f t="shared" si="0"/>
        <v>0</v>
      </c>
    </row>
    <row r="57" spans="1:13" ht="79.5" customHeight="1">
      <c r="A57" s="50" t="s">
        <v>288</v>
      </c>
      <c r="B57" s="50" t="s">
        <v>289</v>
      </c>
      <c r="C57" s="50" t="s">
        <v>262</v>
      </c>
      <c r="D57" s="50" t="s">
        <v>262</v>
      </c>
      <c r="E57" s="50" t="s">
        <v>578</v>
      </c>
      <c r="F57" s="50" t="s">
        <v>273</v>
      </c>
      <c r="G57" s="50" t="s">
        <v>582</v>
      </c>
      <c r="H57" s="50" t="s">
        <v>291</v>
      </c>
      <c r="I57" s="29" t="s">
        <v>59</v>
      </c>
      <c r="J57" s="52">
        <v>0</v>
      </c>
      <c r="K57" s="76">
        <v>155</v>
      </c>
      <c r="L57" s="76">
        <v>0</v>
      </c>
      <c r="M57" s="102">
        <v>0</v>
      </c>
    </row>
    <row r="58" spans="1:13" ht="56.25">
      <c r="A58" s="50" t="s">
        <v>288</v>
      </c>
      <c r="B58" s="50" t="s">
        <v>289</v>
      </c>
      <c r="C58" s="50" t="s">
        <v>262</v>
      </c>
      <c r="D58" s="50" t="s">
        <v>262</v>
      </c>
      <c r="E58" s="50" t="s">
        <v>578</v>
      </c>
      <c r="F58" s="50" t="s">
        <v>273</v>
      </c>
      <c r="G58" s="50" t="s">
        <v>638</v>
      </c>
      <c r="H58" s="50" t="s">
        <v>291</v>
      </c>
      <c r="I58" s="29" t="s">
        <v>60</v>
      </c>
      <c r="J58" s="52">
        <v>0</v>
      </c>
      <c r="K58" s="76">
        <v>36</v>
      </c>
      <c r="L58" s="76">
        <v>0</v>
      </c>
      <c r="M58" s="102">
        <v>0</v>
      </c>
    </row>
    <row r="59" spans="1:13" ht="24" customHeight="1">
      <c r="A59" s="50" t="s">
        <v>288</v>
      </c>
      <c r="B59" s="50" t="s">
        <v>289</v>
      </c>
      <c r="C59" s="50" t="s">
        <v>262</v>
      </c>
      <c r="D59" s="50" t="s">
        <v>269</v>
      </c>
      <c r="E59" s="50" t="s">
        <v>256</v>
      </c>
      <c r="F59" s="50" t="s">
        <v>257</v>
      </c>
      <c r="G59" s="50" t="s">
        <v>258</v>
      </c>
      <c r="H59" s="50" t="s">
        <v>291</v>
      </c>
      <c r="I59" s="53" t="s">
        <v>547</v>
      </c>
      <c r="J59" s="52">
        <f aca="true" t="shared" si="5" ref="J59:L61">J60</f>
        <v>23.5</v>
      </c>
      <c r="K59" s="76">
        <f t="shared" si="5"/>
        <v>23.5</v>
      </c>
      <c r="L59" s="76">
        <f t="shared" si="5"/>
        <v>11.75</v>
      </c>
      <c r="M59" s="102">
        <f t="shared" si="0"/>
        <v>50</v>
      </c>
    </row>
    <row r="60" spans="1:13" ht="35.25" customHeight="1">
      <c r="A60" s="50" t="s">
        <v>288</v>
      </c>
      <c r="B60" s="50" t="s">
        <v>289</v>
      </c>
      <c r="C60" s="50" t="s">
        <v>262</v>
      </c>
      <c r="D60" s="50" t="s">
        <v>269</v>
      </c>
      <c r="E60" s="50" t="s">
        <v>542</v>
      </c>
      <c r="F60" s="50" t="s">
        <v>257</v>
      </c>
      <c r="G60" s="50" t="s">
        <v>258</v>
      </c>
      <c r="H60" s="50" t="s">
        <v>291</v>
      </c>
      <c r="I60" s="57" t="s">
        <v>546</v>
      </c>
      <c r="J60" s="52">
        <f t="shared" si="5"/>
        <v>23.5</v>
      </c>
      <c r="K60" s="76">
        <f t="shared" si="5"/>
        <v>23.5</v>
      </c>
      <c r="L60" s="76">
        <f t="shared" si="5"/>
        <v>11.75</v>
      </c>
      <c r="M60" s="102">
        <f t="shared" si="0"/>
        <v>50</v>
      </c>
    </row>
    <row r="61" spans="1:13" ht="35.25" customHeight="1">
      <c r="A61" s="50" t="s">
        <v>288</v>
      </c>
      <c r="B61" s="50" t="s">
        <v>289</v>
      </c>
      <c r="C61" s="50" t="s">
        <v>262</v>
      </c>
      <c r="D61" s="50" t="s">
        <v>269</v>
      </c>
      <c r="E61" s="50" t="s">
        <v>542</v>
      </c>
      <c r="F61" s="50" t="s">
        <v>273</v>
      </c>
      <c r="G61" s="50" t="s">
        <v>258</v>
      </c>
      <c r="H61" s="50" t="s">
        <v>291</v>
      </c>
      <c r="I61" s="58" t="s">
        <v>545</v>
      </c>
      <c r="J61" s="52">
        <f t="shared" si="5"/>
        <v>23.5</v>
      </c>
      <c r="K61" s="76">
        <f t="shared" si="5"/>
        <v>23.5</v>
      </c>
      <c r="L61" s="76">
        <f t="shared" si="5"/>
        <v>11.75</v>
      </c>
      <c r="M61" s="102">
        <f t="shared" si="0"/>
        <v>50</v>
      </c>
    </row>
    <row r="62" spans="1:13" ht="48">
      <c r="A62" s="50" t="s">
        <v>288</v>
      </c>
      <c r="B62" s="50" t="s">
        <v>289</v>
      </c>
      <c r="C62" s="50" t="s">
        <v>262</v>
      </c>
      <c r="D62" s="50" t="s">
        <v>269</v>
      </c>
      <c r="E62" s="50" t="s">
        <v>542</v>
      </c>
      <c r="F62" s="50" t="s">
        <v>273</v>
      </c>
      <c r="G62" s="50" t="s">
        <v>543</v>
      </c>
      <c r="H62" s="50" t="s">
        <v>291</v>
      </c>
      <c r="I62" s="58" t="s">
        <v>544</v>
      </c>
      <c r="J62" s="52">
        <v>23.5</v>
      </c>
      <c r="K62" s="76">
        <v>23.5</v>
      </c>
      <c r="L62" s="76">
        <v>11.75</v>
      </c>
      <c r="M62" s="102">
        <f t="shared" si="0"/>
        <v>50</v>
      </c>
    </row>
    <row r="63" spans="1:13" ht="14.25" customHeight="1">
      <c r="A63" s="50" t="s">
        <v>288</v>
      </c>
      <c r="B63" s="50" t="s">
        <v>289</v>
      </c>
      <c r="C63" s="50" t="s">
        <v>262</v>
      </c>
      <c r="D63" s="50" t="s">
        <v>583</v>
      </c>
      <c r="E63" s="50" t="s">
        <v>256</v>
      </c>
      <c r="F63" s="50" t="s">
        <v>257</v>
      </c>
      <c r="G63" s="50" t="s">
        <v>258</v>
      </c>
      <c r="H63" s="50" t="s">
        <v>291</v>
      </c>
      <c r="I63" s="58" t="s">
        <v>584</v>
      </c>
      <c r="J63" s="52">
        <f aca="true" t="shared" si="6" ref="J63:L67">J64</f>
        <v>0</v>
      </c>
      <c r="K63" s="76">
        <f t="shared" si="6"/>
        <v>55.86</v>
      </c>
      <c r="L63" s="76">
        <f t="shared" si="6"/>
        <v>55.85</v>
      </c>
      <c r="M63" s="102">
        <f t="shared" si="0"/>
        <v>99.98209810239885</v>
      </c>
    </row>
    <row r="64" spans="1:13" ht="13.5" customHeight="1">
      <c r="A64" s="50" t="s">
        <v>288</v>
      </c>
      <c r="B64" s="50" t="s">
        <v>289</v>
      </c>
      <c r="C64" s="50" t="s">
        <v>262</v>
      </c>
      <c r="D64" s="50" t="s">
        <v>583</v>
      </c>
      <c r="E64" s="50" t="s">
        <v>578</v>
      </c>
      <c r="F64" s="50" t="s">
        <v>257</v>
      </c>
      <c r="G64" s="50" t="s">
        <v>258</v>
      </c>
      <c r="H64" s="50" t="s">
        <v>291</v>
      </c>
      <c r="I64" s="29" t="s">
        <v>585</v>
      </c>
      <c r="J64" s="52">
        <f t="shared" si="6"/>
        <v>0</v>
      </c>
      <c r="K64" s="76">
        <f t="shared" si="6"/>
        <v>55.86</v>
      </c>
      <c r="L64" s="76">
        <f t="shared" si="6"/>
        <v>55.85</v>
      </c>
      <c r="M64" s="102">
        <f t="shared" si="0"/>
        <v>99.98209810239885</v>
      </c>
    </row>
    <row r="65" spans="1:13" ht="22.5">
      <c r="A65" s="50" t="s">
        <v>288</v>
      </c>
      <c r="B65" s="50" t="s">
        <v>289</v>
      </c>
      <c r="C65" s="50" t="s">
        <v>262</v>
      </c>
      <c r="D65" s="50" t="s">
        <v>583</v>
      </c>
      <c r="E65" s="50" t="s">
        <v>578</v>
      </c>
      <c r="F65" s="50" t="s">
        <v>273</v>
      </c>
      <c r="G65" s="50" t="s">
        <v>258</v>
      </c>
      <c r="H65" s="50" t="s">
        <v>291</v>
      </c>
      <c r="I65" s="29" t="s">
        <v>586</v>
      </c>
      <c r="J65" s="52">
        <f t="shared" si="6"/>
        <v>0</v>
      </c>
      <c r="K65" s="76">
        <f t="shared" si="6"/>
        <v>55.86</v>
      </c>
      <c r="L65" s="76">
        <f t="shared" si="6"/>
        <v>55.85</v>
      </c>
      <c r="M65" s="102">
        <f t="shared" si="0"/>
        <v>99.98209810239885</v>
      </c>
    </row>
    <row r="66" spans="1:13" ht="45">
      <c r="A66" s="50" t="s">
        <v>288</v>
      </c>
      <c r="B66" s="50" t="s">
        <v>289</v>
      </c>
      <c r="C66" s="50" t="s">
        <v>262</v>
      </c>
      <c r="D66" s="50" t="s">
        <v>583</v>
      </c>
      <c r="E66" s="50" t="s">
        <v>578</v>
      </c>
      <c r="F66" s="50" t="s">
        <v>273</v>
      </c>
      <c r="G66" s="50" t="s">
        <v>587</v>
      </c>
      <c r="H66" s="50" t="s">
        <v>291</v>
      </c>
      <c r="I66" s="106" t="s">
        <v>588</v>
      </c>
      <c r="J66" s="52">
        <v>0</v>
      </c>
      <c r="K66" s="76">
        <v>55.86</v>
      </c>
      <c r="L66" s="76">
        <v>55.85</v>
      </c>
      <c r="M66" s="102">
        <f t="shared" si="0"/>
        <v>99.98209810239885</v>
      </c>
    </row>
    <row r="67" spans="1:13" ht="34.5" customHeight="1">
      <c r="A67" s="50" t="s">
        <v>288</v>
      </c>
      <c r="B67" s="50" t="s">
        <v>289</v>
      </c>
      <c r="C67" s="50" t="s">
        <v>8</v>
      </c>
      <c r="D67" s="50" t="s">
        <v>257</v>
      </c>
      <c r="E67" s="50" t="s">
        <v>256</v>
      </c>
      <c r="F67" s="50" t="s">
        <v>257</v>
      </c>
      <c r="G67" s="50" t="s">
        <v>258</v>
      </c>
      <c r="H67" s="50" t="s">
        <v>291</v>
      </c>
      <c r="I67" s="106" t="s">
        <v>6</v>
      </c>
      <c r="J67" s="52">
        <f t="shared" si="6"/>
        <v>0</v>
      </c>
      <c r="K67" s="76">
        <f>K68</f>
        <v>-0.84</v>
      </c>
      <c r="L67" s="76">
        <f>L68</f>
        <v>-0.84</v>
      </c>
      <c r="M67" s="102">
        <f t="shared" si="0"/>
        <v>100</v>
      </c>
    </row>
    <row r="68" spans="1:13" ht="34.5" customHeight="1">
      <c r="A68" s="50" t="s">
        <v>288</v>
      </c>
      <c r="B68" s="50" t="s">
        <v>289</v>
      </c>
      <c r="C68" s="50" t="s">
        <v>8</v>
      </c>
      <c r="D68" s="50" t="s">
        <v>266</v>
      </c>
      <c r="E68" s="50" t="s">
        <v>256</v>
      </c>
      <c r="F68" s="50" t="s">
        <v>273</v>
      </c>
      <c r="G68" s="50" t="s">
        <v>258</v>
      </c>
      <c r="H68" s="50" t="s">
        <v>291</v>
      </c>
      <c r="I68" s="106" t="s">
        <v>7</v>
      </c>
      <c r="J68" s="52">
        <v>0</v>
      </c>
      <c r="K68" s="76">
        <v>-0.84</v>
      </c>
      <c r="L68" s="76">
        <v>-0.84</v>
      </c>
      <c r="M68" s="102">
        <f t="shared" si="0"/>
        <v>100</v>
      </c>
    </row>
    <row r="69" spans="1:13" ht="12.75">
      <c r="A69" s="59"/>
      <c r="B69" s="60"/>
      <c r="C69" s="60"/>
      <c r="D69" s="60"/>
      <c r="E69" s="60"/>
      <c r="F69" s="60"/>
      <c r="G69" s="60"/>
      <c r="H69" s="60"/>
      <c r="I69" s="51" t="s">
        <v>293</v>
      </c>
      <c r="J69" s="52">
        <f>J6+J41</f>
        <v>21873.010000000002</v>
      </c>
      <c r="K69" s="76">
        <f>K6+K41</f>
        <v>34222.42999999999</v>
      </c>
      <c r="L69" s="76">
        <f>L6+L41</f>
        <v>20602.64</v>
      </c>
      <c r="M69" s="102">
        <f t="shared" si="0"/>
        <v>60.20215396744183</v>
      </c>
    </row>
    <row r="70" spans="11:12" ht="12.75">
      <c r="K70" s="131"/>
      <c r="L70" s="131"/>
    </row>
    <row r="71" spans="11:12" ht="12.75">
      <c r="K71" s="94"/>
      <c r="L71" s="94"/>
    </row>
    <row r="72" spans="1:9" ht="12.75">
      <c r="A72" s="19"/>
      <c r="B72" s="20"/>
      <c r="C72" s="20"/>
      <c r="D72" s="20"/>
      <c r="E72" s="20"/>
      <c r="F72" s="20"/>
      <c r="G72" s="20"/>
      <c r="H72" s="20"/>
      <c r="I72" s="21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21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22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23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21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24"/>
    </row>
    <row r="78" spans="1:9" ht="12.75">
      <c r="A78" s="19"/>
      <c r="B78" s="19"/>
      <c r="C78" s="19"/>
      <c r="D78" s="19"/>
      <c r="E78" s="19"/>
      <c r="F78" s="19"/>
      <c r="G78" s="19"/>
      <c r="H78" s="19"/>
      <c r="I78" s="24"/>
    </row>
  </sheetData>
  <sheetProtection/>
  <mergeCells count="6">
    <mergeCell ref="L3:L5"/>
    <mergeCell ref="M3:M5"/>
    <mergeCell ref="A3:H4"/>
    <mergeCell ref="I3:I5"/>
    <mergeCell ref="J3:J5"/>
    <mergeCell ref="K3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G30"/>
    </sheetView>
  </sheetViews>
  <sheetFormatPr defaultColWidth="9.00390625" defaultRowHeight="12.75"/>
  <cols>
    <col min="1" max="1" width="5.75390625" style="0" customWidth="1"/>
    <col min="2" max="2" width="37.25390625" style="0" customWidth="1"/>
    <col min="3" max="3" width="7.875" style="0" customWidth="1"/>
    <col min="4" max="5" width="8.625" style="0" customWidth="1"/>
    <col min="6" max="6" width="9.00390625" style="0" customWidth="1"/>
    <col min="7" max="7" width="5.00390625" style="0" customWidth="1"/>
  </cols>
  <sheetData>
    <row r="1" spans="1:6" ht="48.75" customHeight="1">
      <c r="A1" s="26"/>
      <c r="B1" s="63" t="s">
        <v>475</v>
      </c>
      <c r="C1" s="64"/>
      <c r="D1" s="64"/>
      <c r="E1" s="2"/>
      <c r="F1" s="2"/>
    </row>
    <row r="2" spans="1:6" ht="12.75">
      <c r="A2" s="26"/>
      <c r="B2" s="26"/>
      <c r="C2" s="26"/>
      <c r="D2" s="26"/>
      <c r="F2" s="27" t="s">
        <v>132</v>
      </c>
    </row>
    <row r="3" spans="1:7" ht="12.75">
      <c r="A3" s="65" t="s">
        <v>185</v>
      </c>
      <c r="B3" s="145" t="s">
        <v>207</v>
      </c>
      <c r="C3" s="65" t="s">
        <v>296</v>
      </c>
      <c r="D3" s="195" t="s">
        <v>615</v>
      </c>
      <c r="E3" s="194" t="s">
        <v>616</v>
      </c>
      <c r="F3" s="184" t="s">
        <v>555</v>
      </c>
      <c r="G3" s="184" t="s">
        <v>172</v>
      </c>
    </row>
    <row r="4" spans="1:7" ht="12.75">
      <c r="A4" s="66" t="s">
        <v>208</v>
      </c>
      <c r="B4" s="146" t="s">
        <v>302</v>
      </c>
      <c r="C4" s="66" t="s">
        <v>135</v>
      </c>
      <c r="D4" s="196"/>
      <c r="E4" s="194"/>
      <c r="F4" s="184"/>
      <c r="G4" s="185"/>
    </row>
    <row r="5" spans="1:7" ht="12.75">
      <c r="A5" s="67"/>
      <c r="B5" s="67"/>
      <c r="C5" s="67"/>
      <c r="D5" s="197"/>
      <c r="E5" s="194"/>
      <c r="F5" s="184"/>
      <c r="G5" s="185"/>
    </row>
    <row r="6" spans="1:7" ht="12.75">
      <c r="A6" s="44">
        <v>1</v>
      </c>
      <c r="B6" s="147" t="s">
        <v>210</v>
      </c>
      <c r="C6" s="34" t="s">
        <v>211</v>
      </c>
      <c r="D6" s="70">
        <f>D7+D8+D9+D10+D11</f>
        <v>5251.59</v>
      </c>
      <c r="E6" s="73">
        <f>E7+E8+E9+E10+E11</f>
        <v>5861.579999999999</v>
      </c>
      <c r="F6" s="73">
        <f>F7+F8+F9+F10+F11</f>
        <v>2861.49</v>
      </c>
      <c r="G6" s="102">
        <f aca="true" t="shared" si="0" ref="G6:G30">F6/E6*100</f>
        <v>48.81772491376046</v>
      </c>
    </row>
    <row r="7" spans="1:7" ht="33.75" customHeight="1">
      <c r="A7" s="33">
        <v>2</v>
      </c>
      <c r="B7" s="147" t="s">
        <v>400</v>
      </c>
      <c r="C7" s="34" t="s">
        <v>382</v>
      </c>
      <c r="D7" s="70">
        <v>657.32</v>
      </c>
      <c r="E7" s="73">
        <v>657.32</v>
      </c>
      <c r="F7" s="73">
        <v>363.75</v>
      </c>
      <c r="G7" s="102">
        <f t="shared" si="0"/>
        <v>55.33834357694882</v>
      </c>
    </row>
    <row r="8" spans="1:7" ht="44.25" customHeight="1">
      <c r="A8" s="33">
        <v>3</v>
      </c>
      <c r="B8" s="147" t="s">
        <v>401</v>
      </c>
      <c r="C8" s="34" t="s">
        <v>384</v>
      </c>
      <c r="D8" s="70">
        <v>547.78</v>
      </c>
      <c r="E8" s="73">
        <v>547.78</v>
      </c>
      <c r="F8" s="73">
        <v>242.62</v>
      </c>
      <c r="G8" s="102">
        <f t="shared" si="0"/>
        <v>44.29150388842236</v>
      </c>
    </row>
    <row r="9" spans="1:7" ht="12.75" customHeight="1">
      <c r="A9" s="33">
        <v>4</v>
      </c>
      <c r="B9" s="147" t="s">
        <v>387</v>
      </c>
      <c r="C9" s="34" t="s">
        <v>388</v>
      </c>
      <c r="D9" s="70">
        <v>3932.99</v>
      </c>
      <c r="E9" s="73">
        <v>4479.12</v>
      </c>
      <c r="F9" s="73">
        <v>2143.23</v>
      </c>
      <c r="G9" s="102">
        <f t="shared" si="0"/>
        <v>47.84935433745915</v>
      </c>
    </row>
    <row r="10" spans="1:7" ht="12.75" customHeight="1">
      <c r="A10" s="33">
        <v>5</v>
      </c>
      <c r="B10" s="147" t="s">
        <v>303</v>
      </c>
      <c r="C10" s="34" t="s">
        <v>406</v>
      </c>
      <c r="D10" s="70">
        <v>40</v>
      </c>
      <c r="E10" s="73">
        <v>95.86</v>
      </c>
      <c r="F10" s="73">
        <v>95.85</v>
      </c>
      <c r="G10" s="102">
        <f t="shared" si="0"/>
        <v>99.98956812017525</v>
      </c>
    </row>
    <row r="11" spans="1:7" ht="12.75">
      <c r="A11" s="33">
        <v>6</v>
      </c>
      <c r="B11" s="144" t="s">
        <v>295</v>
      </c>
      <c r="C11" s="35" t="s">
        <v>392</v>
      </c>
      <c r="D11" s="70">
        <v>73.5</v>
      </c>
      <c r="E11" s="73">
        <v>81.5</v>
      </c>
      <c r="F11" s="73">
        <v>16.04</v>
      </c>
      <c r="G11" s="102">
        <f t="shared" si="0"/>
        <v>19.680981595092025</v>
      </c>
    </row>
    <row r="12" spans="1:7" ht="13.5" customHeight="1">
      <c r="A12" s="33">
        <v>7</v>
      </c>
      <c r="B12" s="144" t="s">
        <v>332</v>
      </c>
      <c r="C12" s="35" t="s">
        <v>398</v>
      </c>
      <c r="D12" s="70">
        <f>D13</f>
        <v>140.1</v>
      </c>
      <c r="E12" s="73">
        <f>E13</f>
        <v>140.1</v>
      </c>
      <c r="F12" s="73">
        <f>F13</f>
        <v>35.04</v>
      </c>
      <c r="G12" s="102">
        <f t="shared" si="0"/>
        <v>25.010706638115632</v>
      </c>
    </row>
    <row r="13" spans="1:7" ht="12.75">
      <c r="A13" s="33">
        <v>8</v>
      </c>
      <c r="B13" s="144" t="s">
        <v>407</v>
      </c>
      <c r="C13" s="35" t="s">
        <v>402</v>
      </c>
      <c r="D13" s="70">
        <v>140.1</v>
      </c>
      <c r="E13" s="73">
        <v>140.1</v>
      </c>
      <c r="F13" s="73">
        <v>35.04</v>
      </c>
      <c r="G13" s="102">
        <f t="shared" si="0"/>
        <v>25.010706638115632</v>
      </c>
    </row>
    <row r="14" spans="1:7" ht="12.75">
      <c r="A14" s="33">
        <v>9</v>
      </c>
      <c r="B14" s="144" t="s">
        <v>330</v>
      </c>
      <c r="C14" s="35" t="s">
        <v>403</v>
      </c>
      <c r="D14" s="70">
        <f>D15+D16</f>
        <v>1377.12</v>
      </c>
      <c r="E14" s="73">
        <f>E15+E16</f>
        <v>2193.21</v>
      </c>
      <c r="F14" s="73">
        <f>F15+F16</f>
        <v>45.85</v>
      </c>
      <c r="G14" s="102">
        <f t="shared" si="0"/>
        <v>2.0905430852494744</v>
      </c>
    </row>
    <row r="15" spans="1:7" ht="12.75">
      <c r="A15" s="33">
        <v>10</v>
      </c>
      <c r="B15" s="144" t="s">
        <v>408</v>
      </c>
      <c r="C15" s="35" t="s">
        <v>404</v>
      </c>
      <c r="D15" s="70">
        <v>200</v>
      </c>
      <c r="E15" s="73">
        <v>200</v>
      </c>
      <c r="F15" s="73">
        <v>44.2</v>
      </c>
      <c r="G15" s="102">
        <f t="shared" si="0"/>
        <v>22.1</v>
      </c>
    </row>
    <row r="16" spans="1:7" ht="12.75">
      <c r="A16" s="33">
        <v>11</v>
      </c>
      <c r="B16" s="144" t="s">
        <v>469</v>
      </c>
      <c r="C16" s="35" t="s">
        <v>405</v>
      </c>
      <c r="D16" s="70">
        <v>1177.12</v>
      </c>
      <c r="E16" s="73">
        <v>1993.21</v>
      </c>
      <c r="F16" s="73">
        <v>1.65</v>
      </c>
      <c r="G16" s="102">
        <f t="shared" si="0"/>
        <v>0.08278104163635543</v>
      </c>
    </row>
    <row r="17" spans="1:7" ht="12.75">
      <c r="A17" s="33">
        <v>12</v>
      </c>
      <c r="B17" s="144" t="s">
        <v>213</v>
      </c>
      <c r="C17" s="35" t="s">
        <v>214</v>
      </c>
      <c r="D17" s="70">
        <f>D18+D19</f>
        <v>3968.6</v>
      </c>
      <c r="E17" s="73">
        <f>E18+E19</f>
        <v>15202.95</v>
      </c>
      <c r="F17" s="73">
        <f>F18+F19</f>
        <v>12915.97</v>
      </c>
      <c r="G17" s="102">
        <f t="shared" si="0"/>
        <v>84.95699847726921</v>
      </c>
    </row>
    <row r="18" spans="1:8" ht="12.75">
      <c r="A18" s="33">
        <v>13</v>
      </c>
      <c r="B18" s="144" t="s">
        <v>215</v>
      </c>
      <c r="C18" s="35" t="s">
        <v>216</v>
      </c>
      <c r="D18" s="71">
        <v>78.7</v>
      </c>
      <c r="E18" s="74">
        <v>78.7</v>
      </c>
      <c r="F18" s="74">
        <v>0.66</v>
      </c>
      <c r="G18" s="102">
        <f t="shared" si="0"/>
        <v>0.8386277001270648</v>
      </c>
      <c r="H18" s="25"/>
    </row>
    <row r="19" spans="1:7" ht="12.75">
      <c r="A19" s="33">
        <v>14</v>
      </c>
      <c r="B19" s="144" t="s">
        <v>217</v>
      </c>
      <c r="C19" s="35" t="s">
        <v>218</v>
      </c>
      <c r="D19" s="72">
        <v>3889.9</v>
      </c>
      <c r="E19" s="75">
        <v>15124.25</v>
      </c>
      <c r="F19" s="75">
        <v>12915.31</v>
      </c>
      <c r="G19" s="102">
        <f t="shared" si="0"/>
        <v>85.39471378746053</v>
      </c>
    </row>
    <row r="20" spans="1:7" ht="12.75">
      <c r="A20" s="33">
        <v>15</v>
      </c>
      <c r="B20" s="144" t="s">
        <v>300</v>
      </c>
      <c r="C20" s="35" t="s">
        <v>219</v>
      </c>
      <c r="D20" s="70">
        <f>D21</f>
        <v>11072.91</v>
      </c>
      <c r="E20" s="73">
        <f>E21</f>
        <v>11133.03</v>
      </c>
      <c r="F20" s="73">
        <f>F21</f>
        <v>5152.0599999999995</v>
      </c>
      <c r="G20" s="102">
        <f t="shared" si="0"/>
        <v>46.27724887115187</v>
      </c>
    </row>
    <row r="21" spans="1:7" ht="12.75">
      <c r="A21" s="33">
        <v>16</v>
      </c>
      <c r="B21" s="148" t="s">
        <v>220</v>
      </c>
      <c r="C21" s="35" t="s">
        <v>221</v>
      </c>
      <c r="D21" s="70">
        <f>D23+D22</f>
        <v>11072.91</v>
      </c>
      <c r="E21" s="73">
        <f>E23+E22</f>
        <v>11133.03</v>
      </c>
      <c r="F21" s="73">
        <f>F23+F22</f>
        <v>5152.0599999999995</v>
      </c>
      <c r="G21" s="102">
        <f t="shared" si="0"/>
        <v>46.27724887115187</v>
      </c>
    </row>
    <row r="22" spans="1:7" ht="12.75">
      <c r="A22" s="33">
        <v>17</v>
      </c>
      <c r="B22" s="144" t="s">
        <v>574</v>
      </c>
      <c r="C22" s="35" t="s">
        <v>221</v>
      </c>
      <c r="D22" s="70">
        <v>6175.02</v>
      </c>
      <c r="E22" s="73">
        <v>6175.02</v>
      </c>
      <c r="F22" s="73">
        <v>2850</v>
      </c>
      <c r="G22" s="102">
        <f t="shared" si="0"/>
        <v>46.15369666818893</v>
      </c>
    </row>
    <row r="23" spans="1:7" ht="12.75">
      <c r="A23" s="33">
        <v>18</v>
      </c>
      <c r="B23" s="147" t="s">
        <v>222</v>
      </c>
      <c r="C23" s="35" t="s">
        <v>221</v>
      </c>
      <c r="D23" s="70">
        <v>4897.89</v>
      </c>
      <c r="E23" s="73">
        <v>4958.01</v>
      </c>
      <c r="F23" s="73">
        <v>2302.06</v>
      </c>
      <c r="G23" s="102">
        <f t="shared" si="0"/>
        <v>46.4311286181351</v>
      </c>
    </row>
    <row r="24" spans="1:7" ht="12.75">
      <c r="A24" s="33">
        <v>19</v>
      </c>
      <c r="B24" s="147" t="s">
        <v>642</v>
      </c>
      <c r="C24" s="35" t="s">
        <v>640</v>
      </c>
      <c r="D24" s="70">
        <f>D25</f>
        <v>0</v>
      </c>
      <c r="E24" s="73">
        <f>E25</f>
        <v>40.32</v>
      </c>
      <c r="F24" s="73">
        <f>F25</f>
        <v>0</v>
      </c>
      <c r="G24" s="102">
        <f t="shared" si="0"/>
        <v>0</v>
      </c>
    </row>
    <row r="25" spans="1:7" ht="12.75">
      <c r="A25" s="33">
        <v>20</v>
      </c>
      <c r="B25" s="147" t="s">
        <v>641</v>
      </c>
      <c r="C25" s="35" t="s">
        <v>639</v>
      </c>
      <c r="D25" s="70">
        <v>0</v>
      </c>
      <c r="E25" s="73">
        <v>40.32</v>
      </c>
      <c r="F25" s="73">
        <v>0</v>
      </c>
      <c r="G25" s="102">
        <f t="shared" si="0"/>
        <v>0</v>
      </c>
    </row>
    <row r="26" spans="1:7" ht="12.75">
      <c r="A26" s="33">
        <v>21</v>
      </c>
      <c r="B26" s="147" t="s">
        <v>223</v>
      </c>
      <c r="C26" s="35">
        <v>1000</v>
      </c>
      <c r="D26" s="70">
        <f>D27</f>
        <v>62.69</v>
      </c>
      <c r="E26" s="73">
        <f>E27</f>
        <v>62.69</v>
      </c>
      <c r="F26" s="73">
        <f>F27</f>
        <v>19.74</v>
      </c>
      <c r="G26" s="102">
        <f t="shared" si="0"/>
        <v>31.488275642048176</v>
      </c>
    </row>
    <row r="27" spans="1:7" ht="12.75" customHeight="1">
      <c r="A27" s="33">
        <v>22</v>
      </c>
      <c r="B27" s="144" t="s">
        <v>224</v>
      </c>
      <c r="C27" s="35">
        <v>1001</v>
      </c>
      <c r="D27" s="70">
        <v>62.69</v>
      </c>
      <c r="E27" s="73">
        <v>62.69</v>
      </c>
      <c r="F27" s="73">
        <v>19.74</v>
      </c>
      <c r="G27" s="102">
        <f t="shared" si="0"/>
        <v>31.488275642048176</v>
      </c>
    </row>
    <row r="28" spans="1:7" ht="12.75" customHeight="1">
      <c r="A28" s="33">
        <v>23</v>
      </c>
      <c r="B28" s="141" t="s">
        <v>127</v>
      </c>
      <c r="C28" s="35" t="s">
        <v>126</v>
      </c>
      <c r="D28" s="70">
        <f>D29</f>
        <v>0</v>
      </c>
      <c r="E28" s="73">
        <f>E29</f>
        <v>9.17</v>
      </c>
      <c r="F28" s="73">
        <f>F29</f>
        <v>9.17</v>
      </c>
      <c r="G28" s="102">
        <f>F28/E28*100</f>
        <v>100</v>
      </c>
    </row>
    <row r="29" spans="1:7" ht="33" customHeight="1">
      <c r="A29" s="33">
        <v>24</v>
      </c>
      <c r="B29" s="141" t="s">
        <v>36</v>
      </c>
      <c r="C29" s="35" t="s">
        <v>119</v>
      </c>
      <c r="D29" s="111">
        <v>0</v>
      </c>
      <c r="E29" s="73">
        <v>9.17</v>
      </c>
      <c r="F29" s="73">
        <v>9.17</v>
      </c>
      <c r="G29" s="102">
        <f>F29/E29*100</f>
        <v>100</v>
      </c>
    </row>
    <row r="30" spans="1:7" ht="12.75">
      <c r="A30" s="33"/>
      <c r="B30" s="144" t="s">
        <v>225</v>
      </c>
      <c r="C30" s="68"/>
      <c r="D30" s="69">
        <f>D6+D12+D14+D17+D20+D26</f>
        <v>21873.01</v>
      </c>
      <c r="E30" s="73">
        <f>E6+E12+E14+E17+E20+E28+E26+E24</f>
        <v>34643.05</v>
      </c>
      <c r="F30" s="73">
        <f>F6+F12+F14+F17+F20+F28+F26+F24</f>
        <v>21039.319999999996</v>
      </c>
      <c r="G30" s="102">
        <f t="shared" si="0"/>
        <v>60.73171963784942</v>
      </c>
    </row>
    <row r="31" spans="1:4" ht="12.75">
      <c r="A31" s="4"/>
      <c r="B31" s="4"/>
      <c r="C31" s="10"/>
      <c r="D31" s="11"/>
    </row>
    <row r="32" spans="1:4" ht="12.75">
      <c r="A32" s="4"/>
      <c r="B32" s="4"/>
      <c r="C32" s="10"/>
      <c r="D32" s="18"/>
    </row>
    <row r="33" spans="1:4" ht="12.75">
      <c r="A33" s="4"/>
      <c r="B33" s="2"/>
      <c r="C33" s="2"/>
      <c r="D33" s="8"/>
    </row>
    <row r="34" spans="1:4" ht="12.75">
      <c r="A34" s="4"/>
      <c r="B34" s="4"/>
      <c r="C34" s="10" t="s">
        <v>294</v>
      </c>
      <c r="D34" s="11"/>
    </row>
  </sheetData>
  <sheetProtection/>
  <mergeCells count="4">
    <mergeCell ref="F3:F5"/>
    <mergeCell ref="G3:G5"/>
    <mergeCell ref="E3:E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0.75390625" style="0" customWidth="1"/>
    <col min="2" max="2" width="6.875" style="0" customWidth="1"/>
    <col min="3" max="3" width="6.75390625" style="0" customWidth="1"/>
    <col min="4" max="4" width="7.875" style="0" customWidth="1"/>
    <col min="5" max="5" width="6.00390625" style="0" customWidth="1"/>
    <col min="6" max="6" width="7.75390625" style="0" customWidth="1"/>
    <col min="9" max="9" width="5.25390625" style="0" customWidth="1"/>
  </cols>
  <sheetData>
    <row r="1" spans="1:8" ht="12.75">
      <c r="A1" s="198" t="s">
        <v>137</v>
      </c>
      <c r="B1" s="198"/>
      <c r="C1" s="198"/>
      <c r="D1" s="198"/>
      <c r="E1" s="198"/>
      <c r="F1" s="198"/>
      <c r="H1" s="17" t="s">
        <v>138</v>
      </c>
    </row>
    <row r="2" spans="1:9" ht="12.75">
      <c r="A2" s="3" t="s">
        <v>207</v>
      </c>
      <c r="B2" s="199" t="s">
        <v>491</v>
      </c>
      <c r="C2" s="7" t="s">
        <v>296</v>
      </c>
      <c r="D2" s="7" t="s">
        <v>297</v>
      </c>
      <c r="E2" s="7" t="s">
        <v>226</v>
      </c>
      <c r="F2" s="199" t="s">
        <v>615</v>
      </c>
      <c r="G2" s="194" t="s">
        <v>616</v>
      </c>
      <c r="H2" s="184" t="s">
        <v>190</v>
      </c>
      <c r="I2" s="184" t="s">
        <v>172</v>
      </c>
    </row>
    <row r="3" spans="1:9" ht="12.75">
      <c r="A3" s="5" t="s">
        <v>237</v>
      </c>
      <c r="B3" s="200"/>
      <c r="C3" s="6" t="s">
        <v>209</v>
      </c>
      <c r="D3" s="6" t="s">
        <v>238</v>
      </c>
      <c r="E3" s="6" t="s">
        <v>239</v>
      </c>
      <c r="F3" s="200"/>
      <c r="G3" s="194"/>
      <c r="H3" s="184"/>
      <c r="I3" s="185"/>
    </row>
    <row r="4" spans="1:9" ht="12.75">
      <c r="A4" s="5" t="s">
        <v>206</v>
      </c>
      <c r="B4" s="201"/>
      <c r="C4" s="6"/>
      <c r="D4" s="6"/>
      <c r="E4" s="6" t="s">
        <v>240</v>
      </c>
      <c r="F4" s="201"/>
      <c r="G4" s="194"/>
      <c r="H4" s="184"/>
      <c r="I4" s="185"/>
    </row>
    <row r="5" spans="1:9" ht="22.5">
      <c r="A5" s="29" t="s">
        <v>490</v>
      </c>
      <c r="B5" s="33"/>
      <c r="C5" s="33"/>
      <c r="D5" s="33"/>
      <c r="E5" s="33"/>
      <c r="F5" s="33"/>
      <c r="G5" s="33"/>
      <c r="H5" s="33"/>
      <c r="I5" s="102"/>
    </row>
    <row r="6" spans="1:9" ht="22.5">
      <c r="A6" s="30" t="s">
        <v>210</v>
      </c>
      <c r="B6" s="44">
        <v>600</v>
      </c>
      <c r="C6" s="34" t="s">
        <v>535</v>
      </c>
      <c r="D6" s="34"/>
      <c r="E6" s="34"/>
      <c r="F6" s="40">
        <f>F7+F13+F31+F44+F191</f>
        <v>5251.589999999999</v>
      </c>
      <c r="G6" s="40">
        <f>G7+G13+G31+G44+G191</f>
        <v>5861.579999999999</v>
      </c>
      <c r="H6" s="40">
        <f>H7+H13+H31+H44+H191</f>
        <v>2861.4899999999993</v>
      </c>
      <c r="I6" s="102">
        <f aca="true" t="shared" si="0" ref="I6:I69">H6/G6*100</f>
        <v>48.81772491376045</v>
      </c>
    </row>
    <row r="7" spans="1:9" ht="33.75">
      <c r="A7" s="30" t="s">
        <v>551</v>
      </c>
      <c r="B7" s="44">
        <v>600</v>
      </c>
      <c r="C7" s="34" t="s">
        <v>382</v>
      </c>
      <c r="D7" s="34" t="s">
        <v>503</v>
      </c>
      <c r="E7" s="34"/>
      <c r="F7" s="40">
        <f aca="true" t="shared" si="1" ref="F7:H11">F8</f>
        <v>657.32</v>
      </c>
      <c r="G7" s="40">
        <f t="shared" si="1"/>
        <v>657.32</v>
      </c>
      <c r="H7" s="40">
        <f t="shared" si="1"/>
        <v>363.75</v>
      </c>
      <c r="I7" s="102">
        <f t="shared" si="0"/>
        <v>55.33834357694882</v>
      </c>
    </row>
    <row r="8" spans="1:9" ht="56.25">
      <c r="A8" s="30" t="s">
        <v>333</v>
      </c>
      <c r="B8" s="44">
        <v>600</v>
      </c>
      <c r="C8" s="34" t="s">
        <v>382</v>
      </c>
      <c r="D8" s="34" t="s">
        <v>505</v>
      </c>
      <c r="E8" s="34"/>
      <c r="F8" s="39">
        <f t="shared" si="1"/>
        <v>657.32</v>
      </c>
      <c r="G8" s="39">
        <f t="shared" si="1"/>
        <v>657.32</v>
      </c>
      <c r="H8" s="39">
        <f t="shared" si="1"/>
        <v>363.75</v>
      </c>
      <c r="I8" s="102">
        <f t="shared" si="0"/>
        <v>55.33834357694882</v>
      </c>
    </row>
    <row r="9" spans="1:9" ht="56.25">
      <c r="A9" s="30" t="s">
        <v>552</v>
      </c>
      <c r="B9" s="44">
        <v>600</v>
      </c>
      <c r="C9" s="34" t="s">
        <v>382</v>
      </c>
      <c r="D9" s="34" t="s">
        <v>506</v>
      </c>
      <c r="E9" s="34"/>
      <c r="F9" s="40">
        <f t="shared" si="1"/>
        <v>657.32</v>
      </c>
      <c r="G9" s="40">
        <f t="shared" si="1"/>
        <v>657.32</v>
      </c>
      <c r="H9" s="40">
        <f t="shared" si="1"/>
        <v>363.75</v>
      </c>
      <c r="I9" s="102">
        <f t="shared" si="0"/>
        <v>55.33834357694882</v>
      </c>
    </row>
    <row r="10" spans="1:9" ht="112.5">
      <c r="A10" s="30" t="s">
        <v>381</v>
      </c>
      <c r="B10" s="44">
        <v>600</v>
      </c>
      <c r="C10" s="34" t="s">
        <v>382</v>
      </c>
      <c r="D10" s="34" t="s">
        <v>506</v>
      </c>
      <c r="E10" s="35">
        <v>100</v>
      </c>
      <c r="F10" s="39">
        <f t="shared" si="1"/>
        <v>657.32</v>
      </c>
      <c r="G10" s="39">
        <f t="shared" si="1"/>
        <v>657.32</v>
      </c>
      <c r="H10" s="39">
        <f t="shared" si="1"/>
        <v>363.75</v>
      </c>
      <c r="I10" s="102">
        <f t="shared" si="0"/>
        <v>55.33834357694882</v>
      </c>
    </row>
    <row r="11" spans="1:9" ht="33.75">
      <c r="A11" s="30" t="s">
        <v>334</v>
      </c>
      <c r="B11" s="44">
        <v>600</v>
      </c>
      <c r="C11" s="34" t="s">
        <v>382</v>
      </c>
      <c r="D11" s="34" t="s">
        <v>506</v>
      </c>
      <c r="E11" s="35">
        <v>120</v>
      </c>
      <c r="F11" s="39">
        <f t="shared" si="1"/>
        <v>657.32</v>
      </c>
      <c r="G11" s="39">
        <f t="shared" si="1"/>
        <v>657.32</v>
      </c>
      <c r="H11" s="39">
        <f t="shared" si="1"/>
        <v>363.75</v>
      </c>
      <c r="I11" s="102">
        <f t="shared" si="0"/>
        <v>55.33834357694882</v>
      </c>
    </row>
    <row r="12" spans="1:9" ht="56.25">
      <c r="A12" s="30" t="s">
        <v>575</v>
      </c>
      <c r="B12" s="44">
        <v>600</v>
      </c>
      <c r="C12" s="34" t="s">
        <v>382</v>
      </c>
      <c r="D12" s="34" t="s">
        <v>506</v>
      </c>
      <c r="E12" s="34" t="s">
        <v>493</v>
      </c>
      <c r="F12" s="39">
        <v>657.32</v>
      </c>
      <c r="G12" s="39">
        <v>657.32</v>
      </c>
      <c r="H12" s="39">
        <v>363.75</v>
      </c>
      <c r="I12" s="102">
        <f t="shared" si="0"/>
        <v>55.33834357694882</v>
      </c>
    </row>
    <row r="13" spans="1:9" ht="33.75">
      <c r="A13" s="30" t="s">
        <v>551</v>
      </c>
      <c r="B13" s="44">
        <v>600</v>
      </c>
      <c r="C13" s="34" t="s">
        <v>388</v>
      </c>
      <c r="D13" s="34" t="s">
        <v>503</v>
      </c>
      <c r="E13" s="34"/>
      <c r="F13" s="39">
        <f aca="true" t="shared" si="2" ref="F13:H14">F14</f>
        <v>3932.99</v>
      </c>
      <c r="G13" s="39">
        <f t="shared" si="2"/>
        <v>4479.12</v>
      </c>
      <c r="H13" s="39">
        <f t="shared" si="2"/>
        <v>2143.2299999999996</v>
      </c>
      <c r="I13" s="102">
        <f t="shared" si="0"/>
        <v>47.84935433745914</v>
      </c>
    </row>
    <row r="14" spans="1:9" ht="67.5">
      <c r="A14" s="30" t="s">
        <v>387</v>
      </c>
      <c r="B14" s="44">
        <v>600</v>
      </c>
      <c r="C14" s="34" t="s">
        <v>388</v>
      </c>
      <c r="D14" s="34" t="s">
        <v>507</v>
      </c>
      <c r="E14" s="34"/>
      <c r="F14" s="39">
        <f t="shared" si="2"/>
        <v>3932.99</v>
      </c>
      <c r="G14" s="39">
        <f>G15+G27</f>
        <v>4479.12</v>
      </c>
      <c r="H14" s="39">
        <f>H15+H27</f>
        <v>2143.2299999999996</v>
      </c>
      <c r="I14" s="102">
        <f t="shared" si="0"/>
        <v>47.84935433745914</v>
      </c>
    </row>
    <row r="15" spans="1:9" ht="78.75">
      <c r="A15" s="30" t="s">
        <v>556</v>
      </c>
      <c r="B15" s="44">
        <v>600</v>
      </c>
      <c r="C15" s="34" t="s">
        <v>388</v>
      </c>
      <c r="D15" s="34" t="s">
        <v>508</v>
      </c>
      <c r="E15" s="34"/>
      <c r="F15" s="40">
        <f>F16+F20</f>
        <v>3932.99</v>
      </c>
      <c r="G15" s="40">
        <f>G16+G20+G24</f>
        <v>4429.66</v>
      </c>
      <c r="H15" s="40">
        <f>H16+H20+H24</f>
        <v>2123.74</v>
      </c>
      <c r="I15" s="102">
        <f t="shared" si="0"/>
        <v>47.9436345001648</v>
      </c>
    </row>
    <row r="16" spans="1:9" ht="112.5">
      <c r="A16" s="30" t="s">
        <v>381</v>
      </c>
      <c r="B16" s="44">
        <v>600</v>
      </c>
      <c r="C16" s="34" t="s">
        <v>388</v>
      </c>
      <c r="D16" s="34" t="s">
        <v>508</v>
      </c>
      <c r="E16" s="34" t="s">
        <v>318</v>
      </c>
      <c r="F16" s="39">
        <f>F17</f>
        <v>3244.89</v>
      </c>
      <c r="G16" s="39">
        <f>G17</f>
        <v>3260.9</v>
      </c>
      <c r="H16" s="39">
        <f>H17</f>
        <v>1542.4699999999998</v>
      </c>
      <c r="I16" s="102">
        <f t="shared" si="0"/>
        <v>47.30197184826274</v>
      </c>
    </row>
    <row r="17" spans="1:9" ht="33.75">
      <c r="A17" s="30" t="s">
        <v>334</v>
      </c>
      <c r="B17" s="44">
        <v>600</v>
      </c>
      <c r="C17" s="34" t="s">
        <v>388</v>
      </c>
      <c r="D17" s="34" t="s">
        <v>508</v>
      </c>
      <c r="E17" s="34" t="s">
        <v>285</v>
      </c>
      <c r="F17" s="40">
        <f>F18</f>
        <v>3244.89</v>
      </c>
      <c r="G17" s="40">
        <f>G18+G19</f>
        <v>3260.9</v>
      </c>
      <c r="H17" s="40">
        <f>H18+H19</f>
        <v>1542.4699999999998</v>
      </c>
      <c r="I17" s="102">
        <f t="shared" si="0"/>
        <v>47.30197184826274</v>
      </c>
    </row>
    <row r="18" spans="1:9" ht="56.25">
      <c r="A18" s="30" t="s">
        <v>575</v>
      </c>
      <c r="B18" s="44">
        <v>600</v>
      </c>
      <c r="C18" s="34" t="s">
        <v>388</v>
      </c>
      <c r="D18" s="34" t="s">
        <v>508</v>
      </c>
      <c r="E18" s="34" t="s">
        <v>493</v>
      </c>
      <c r="F18" s="40">
        <v>3244.89</v>
      </c>
      <c r="G18" s="40">
        <v>3166.03</v>
      </c>
      <c r="H18" s="40">
        <v>1495.87</v>
      </c>
      <c r="I18" s="102">
        <f t="shared" si="0"/>
        <v>47.24749923405652</v>
      </c>
    </row>
    <row r="19" spans="1:9" ht="56.25">
      <c r="A19" s="30" t="s">
        <v>619</v>
      </c>
      <c r="B19" s="44">
        <v>600</v>
      </c>
      <c r="C19" s="34" t="s">
        <v>388</v>
      </c>
      <c r="D19" s="34" t="s">
        <v>508</v>
      </c>
      <c r="E19" s="34" t="s">
        <v>618</v>
      </c>
      <c r="F19" s="40">
        <v>0</v>
      </c>
      <c r="G19" s="40">
        <v>94.87</v>
      </c>
      <c r="H19" s="40">
        <v>46.6</v>
      </c>
      <c r="I19" s="102">
        <f t="shared" si="0"/>
        <v>49.119848213344575</v>
      </c>
    </row>
    <row r="20" spans="1:9" ht="33.75">
      <c r="A20" s="30" t="s">
        <v>390</v>
      </c>
      <c r="B20" s="44">
        <v>600</v>
      </c>
      <c r="C20" s="34" t="s">
        <v>388</v>
      </c>
      <c r="D20" s="34" t="s">
        <v>508</v>
      </c>
      <c r="E20" s="34" t="s">
        <v>389</v>
      </c>
      <c r="F20" s="40">
        <f aca="true" t="shared" si="3" ref="F20:H23">F21</f>
        <v>688.1</v>
      </c>
      <c r="G20" s="40">
        <f t="shared" si="3"/>
        <v>1144.78</v>
      </c>
      <c r="H20" s="40">
        <f t="shared" si="3"/>
        <v>566.46</v>
      </c>
      <c r="I20" s="102">
        <f t="shared" si="0"/>
        <v>49.48199654082007</v>
      </c>
    </row>
    <row r="21" spans="1:9" ht="56.25">
      <c r="A21" s="30" t="s">
        <v>391</v>
      </c>
      <c r="B21" s="44">
        <v>600</v>
      </c>
      <c r="C21" s="34" t="s">
        <v>388</v>
      </c>
      <c r="D21" s="34" t="s">
        <v>508</v>
      </c>
      <c r="E21" s="34" t="s">
        <v>320</v>
      </c>
      <c r="F21" s="40">
        <f t="shared" si="3"/>
        <v>688.1</v>
      </c>
      <c r="G21" s="40">
        <f t="shared" si="3"/>
        <v>1144.78</v>
      </c>
      <c r="H21" s="40">
        <f t="shared" si="3"/>
        <v>566.46</v>
      </c>
      <c r="I21" s="102">
        <f t="shared" si="0"/>
        <v>49.48199654082007</v>
      </c>
    </row>
    <row r="22" spans="1:9" ht="56.25">
      <c r="A22" s="30" t="s">
        <v>500</v>
      </c>
      <c r="B22" s="44">
        <v>600</v>
      </c>
      <c r="C22" s="34" t="s">
        <v>388</v>
      </c>
      <c r="D22" s="34" t="s">
        <v>508</v>
      </c>
      <c r="E22" s="34" t="s">
        <v>494</v>
      </c>
      <c r="F22" s="40">
        <v>688.1</v>
      </c>
      <c r="G22" s="40">
        <v>1144.78</v>
      </c>
      <c r="H22" s="40">
        <v>566.46</v>
      </c>
      <c r="I22" s="102">
        <f t="shared" si="0"/>
        <v>49.48199654082007</v>
      </c>
    </row>
    <row r="23" spans="1:9" ht="22.5">
      <c r="A23" s="30" t="s">
        <v>465</v>
      </c>
      <c r="B23" s="44">
        <v>600</v>
      </c>
      <c r="C23" s="34" t="s">
        <v>388</v>
      </c>
      <c r="D23" s="34" t="s">
        <v>508</v>
      </c>
      <c r="E23" s="34" t="s">
        <v>464</v>
      </c>
      <c r="F23" s="40">
        <f>F25</f>
        <v>0</v>
      </c>
      <c r="G23" s="40">
        <f t="shared" si="3"/>
        <v>23.98</v>
      </c>
      <c r="H23" s="40">
        <f t="shared" si="3"/>
        <v>14.81</v>
      </c>
      <c r="I23" s="102">
        <f>H23/G23*100</f>
        <v>61.75979983319433</v>
      </c>
    </row>
    <row r="24" spans="1:9" ht="22.5">
      <c r="A24" s="30" t="s">
        <v>634</v>
      </c>
      <c r="B24" s="44">
        <v>600</v>
      </c>
      <c r="C24" s="34" t="s">
        <v>388</v>
      </c>
      <c r="D24" s="34" t="s">
        <v>508</v>
      </c>
      <c r="E24" s="34" t="s">
        <v>632</v>
      </c>
      <c r="F24" s="40">
        <f>F26</f>
        <v>0</v>
      </c>
      <c r="G24" s="40">
        <f>G26+G25</f>
        <v>23.98</v>
      </c>
      <c r="H24" s="40">
        <f>H26+H25</f>
        <v>14.81</v>
      </c>
      <c r="I24" s="102">
        <f t="shared" si="0"/>
        <v>61.75979983319433</v>
      </c>
    </row>
    <row r="25" spans="1:9" ht="33.75">
      <c r="A25" s="30" t="s">
        <v>650</v>
      </c>
      <c r="B25" s="44">
        <v>600</v>
      </c>
      <c r="C25" s="34" t="s">
        <v>388</v>
      </c>
      <c r="D25" s="34" t="s">
        <v>508</v>
      </c>
      <c r="E25" s="34" t="s">
        <v>649</v>
      </c>
      <c r="F25" s="40">
        <v>0</v>
      </c>
      <c r="G25" s="40">
        <v>11.08</v>
      </c>
      <c r="H25" s="40">
        <v>11.08</v>
      </c>
      <c r="I25" s="102">
        <f t="shared" si="0"/>
        <v>100</v>
      </c>
    </row>
    <row r="26" spans="1:9" ht="22.5">
      <c r="A26" s="30" t="s">
        <v>635</v>
      </c>
      <c r="B26" s="44">
        <v>600</v>
      </c>
      <c r="C26" s="34" t="s">
        <v>388</v>
      </c>
      <c r="D26" s="34" t="s">
        <v>508</v>
      </c>
      <c r="E26" s="34" t="s">
        <v>633</v>
      </c>
      <c r="F26" s="40">
        <v>0</v>
      </c>
      <c r="G26" s="40">
        <v>12.9</v>
      </c>
      <c r="H26" s="40">
        <v>3.73</v>
      </c>
      <c r="I26" s="102">
        <f t="shared" si="0"/>
        <v>28.914728682170544</v>
      </c>
    </row>
    <row r="27" spans="1:9" ht="78.75">
      <c r="A27" s="30" t="s">
        <v>556</v>
      </c>
      <c r="B27" s="44">
        <v>600</v>
      </c>
      <c r="C27" s="34" t="s">
        <v>388</v>
      </c>
      <c r="D27" s="34" t="s">
        <v>63</v>
      </c>
      <c r="E27" s="34"/>
      <c r="F27" s="40">
        <f>F28+F25</f>
        <v>0</v>
      </c>
      <c r="G27" s="40">
        <f aca="true" t="shared" si="4" ref="G27:H29">G28</f>
        <v>49.46</v>
      </c>
      <c r="H27" s="40">
        <f t="shared" si="4"/>
        <v>19.49</v>
      </c>
      <c r="I27" s="102">
        <f>H27/G27*100</f>
        <v>39.405580266882325</v>
      </c>
    </row>
    <row r="28" spans="1:9" ht="112.5">
      <c r="A28" s="30" t="s">
        <v>381</v>
      </c>
      <c r="B28" s="44">
        <v>600</v>
      </c>
      <c r="C28" s="34" t="s">
        <v>388</v>
      </c>
      <c r="D28" s="34" t="s">
        <v>63</v>
      </c>
      <c r="E28" s="34" t="s">
        <v>318</v>
      </c>
      <c r="F28" s="39">
        <f>F29</f>
        <v>0</v>
      </c>
      <c r="G28" s="39">
        <f t="shared" si="4"/>
        <v>49.46</v>
      </c>
      <c r="H28" s="39">
        <f t="shared" si="4"/>
        <v>19.49</v>
      </c>
      <c r="I28" s="102">
        <f>H28/G28*100</f>
        <v>39.405580266882325</v>
      </c>
    </row>
    <row r="29" spans="1:9" ht="33.75">
      <c r="A29" s="30" t="s">
        <v>334</v>
      </c>
      <c r="B29" s="44">
        <v>600</v>
      </c>
      <c r="C29" s="34" t="s">
        <v>388</v>
      </c>
      <c r="D29" s="34" t="s">
        <v>63</v>
      </c>
      <c r="E29" s="34" t="s">
        <v>285</v>
      </c>
      <c r="F29" s="40">
        <f>F30</f>
        <v>0</v>
      </c>
      <c r="G29" s="40">
        <f t="shared" si="4"/>
        <v>49.46</v>
      </c>
      <c r="H29" s="40">
        <f t="shared" si="4"/>
        <v>19.49</v>
      </c>
      <c r="I29" s="102">
        <f>H29/G29*100</f>
        <v>39.405580266882325</v>
      </c>
    </row>
    <row r="30" spans="1:9" ht="56.25">
      <c r="A30" s="30" t="s">
        <v>575</v>
      </c>
      <c r="B30" s="44">
        <v>600</v>
      </c>
      <c r="C30" s="34" t="s">
        <v>388</v>
      </c>
      <c r="D30" s="34" t="s">
        <v>63</v>
      </c>
      <c r="E30" s="34" t="s">
        <v>493</v>
      </c>
      <c r="F30" s="40">
        <v>0</v>
      </c>
      <c r="G30" s="40">
        <v>49.46</v>
      </c>
      <c r="H30" s="40">
        <v>19.49</v>
      </c>
      <c r="I30" s="102">
        <f>H30/G30*100</f>
        <v>39.405580266882325</v>
      </c>
    </row>
    <row r="31" spans="1:9" ht="12.75">
      <c r="A31" s="30" t="s">
        <v>303</v>
      </c>
      <c r="B31" s="44">
        <v>600</v>
      </c>
      <c r="C31" s="35" t="s">
        <v>406</v>
      </c>
      <c r="D31" s="34"/>
      <c r="E31" s="34"/>
      <c r="F31" s="39">
        <f>F32+F38</f>
        <v>40</v>
      </c>
      <c r="G31" s="39">
        <f>G32+G38</f>
        <v>95.86</v>
      </c>
      <c r="H31" s="39">
        <f>H32+H38</f>
        <v>95.85</v>
      </c>
      <c r="I31" s="102">
        <f t="shared" si="0"/>
        <v>99.98956812017525</v>
      </c>
    </row>
    <row r="32" spans="1:9" ht="123.75">
      <c r="A32" s="30" t="s">
        <v>460</v>
      </c>
      <c r="B32" s="44">
        <v>600</v>
      </c>
      <c r="C32" s="35" t="s">
        <v>406</v>
      </c>
      <c r="D32" s="34" t="s">
        <v>519</v>
      </c>
      <c r="E32" s="34"/>
      <c r="F32" s="39">
        <f aca="true" t="shared" si="5" ref="F32:H36">F33</f>
        <v>40</v>
      </c>
      <c r="G32" s="39">
        <f t="shared" si="5"/>
        <v>40</v>
      </c>
      <c r="H32" s="39">
        <f t="shared" si="5"/>
        <v>40</v>
      </c>
      <c r="I32" s="102">
        <f t="shared" si="0"/>
        <v>100</v>
      </c>
    </row>
    <row r="33" spans="1:9" ht="78.75">
      <c r="A33" s="30" t="s">
        <v>461</v>
      </c>
      <c r="B33" s="44">
        <v>600</v>
      </c>
      <c r="C33" s="35" t="s">
        <v>406</v>
      </c>
      <c r="D33" s="34" t="s">
        <v>518</v>
      </c>
      <c r="E33" s="34"/>
      <c r="F33" s="39">
        <f t="shared" si="5"/>
        <v>40</v>
      </c>
      <c r="G33" s="39">
        <f t="shared" si="5"/>
        <v>40</v>
      </c>
      <c r="H33" s="39">
        <f t="shared" si="5"/>
        <v>40</v>
      </c>
      <c r="I33" s="102">
        <f t="shared" si="0"/>
        <v>100</v>
      </c>
    </row>
    <row r="34" spans="1:9" ht="270">
      <c r="A34" s="29" t="s">
        <v>560</v>
      </c>
      <c r="B34" s="44">
        <v>600</v>
      </c>
      <c r="C34" s="35" t="s">
        <v>406</v>
      </c>
      <c r="D34" s="34" t="s">
        <v>517</v>
      </c>
      <c r="E34" s="34"/>
      <c r="F34" s="39">
        <f t="shared" si="5"/>
        <v>40</v>
      </c>
      <c r="G34" s="39">
        <f t="shared" si="5"/>
        <v>40</v>
      </c>
      <c r="H34" s="39">
        <f t="shared" si="5"/>
        <v>40</v>
      </c>
      <c r="I34" s="102">
        <f t="shared" si="0"/>
        <v>100</v>
      </c>
    </row>
    <row r="35" spans="1:9" ht="33.75">
      <c r="A35" s="42" t="s">
        <v>390</v>
      </c>
      <c r="B35" s="44">
        <v>600</v>
      </c>
      <c r="C35" s="35" t="s">
        <v>406</v>
      </c>
      <c r="D35" s="34" t="s">
        <v>517</v>
      </c>
      <c r="E35" s="34" t="s">
        <v>389</v>
      </c>
      <c r="F35" s="39">
        <f t="shared" si="5"/>
        <v>40</v>
      </c>
      <c r="G35" s="39">
        <f t="shared" si="5"/>
        <v>40</v>
      </c>
      <c r="H35" s="39">
        <f t="shared" si="5"/>
        <v>40</v>
      </c>
      <c r="I35" s="102">
        <f t="shared" si="0"/>
        <v>100</v>
      </c>
    </row>
    <row r="36" spans="1:9" ht="56.25">
      <c r="A36" s="42" t="s">
        <v>391</v>
      </c>
      <c r="B36" s="44">
        <v>600</v>
      </c>
      <c r="C36" s="35" t="s">
        <v>406</v>
      </c>
      <c r="D36" s="34" t="s">
        <v>517</v>
      </c>
      <c r="E36" s="34" t="s">
        <v>320</v>
      </c>
      <c r="F36" s="39">
        <f t="shared" si="5"/>
        <v>40</v>
      </c>
      <c r="G36" s="39">
        <f t="shared" si="5"/>
        <v>40</v>
      </c>
      <c r="H36" s="39">
        <f t="shared" si="5"/>
        <v>40</v>
      </c>
      <c r="I36" s="102">
        <f t="shared" si="0"/>
        <v>100</v>
      </c>
    </row>
    <row r="37" spans="1:9" ht="56.25">
      <c r="A37" s="30" t="s">
        <v>500</v>
      </c>
      <c r="B37" s="44">
        <v>600</v>
      </c>
      <c r="C37" s="35" t="s">
        <v>406</v>
      </c>
      <c r="D37" s="34" t="s">
        <v>517</v>
      </c>
      <c r="E37" s="34" t="s">
        <v>494</v>
      </c>
      <c r="F37" s="39">
        <v>40</v>
      </c>
      <c r="G37" s="39">
        <v>40</v>
      </c>
      <c r="H37" s="39">
        <v>40</v>
      </c>
      <c r="I37" s="102">
        <f t="shared" si="0"/>
        <v>100</v>
      </c>
    </row>
    <row r="38" spans="1:9" ht="33.75">
      <c r="A38" s="30" t="s">
        <v>551</v>
      </c>
      <c r="B38" s="44">
        <v>600</v>
      </c>
      <c r="C38" s="35" t="s">
        <v>406</v>
      </c>
      <c r="D38" s="34" t="s">
        <v>503</v>
      </c>
      <c r="E38" s="34"/>
      <c r="F38" s="39">
        <f aca="true" t="shared" si="6" ref="F38:H42">F39</f>
        <v>0</v>
      </c>
      <c r="G38" s="39">
        <f t="shared" si="6"/>
        <v>55.86</v>
      </c>
      <c r="H38" s="39">
        <f t="shared" si="6"/>
        <v>55.85</v>
      </c>
      <c r="I38" s="102">
        <f t="shared" si="0"/>
        <v>99.98209810239885</v>
      </c>
    </row>
    <row r="39" spans="1:9" ht="56.25">
      <c r="A39" s="30" t="s">
        <v>557</v>
      </c>
      <c r="B39" s="44">
        <v>600</v>
      </c>
      <c r="C39" s="35" t="s">
        <v>406</v>
      </c>
      <c r="D39" s="34" t="s">
        <v>507</v>
      </c>
      <c r="E39" s="34"/>
      <c r="F39" s="39">
        <f t="shared" si="6"/>
        <v>0</v>
      </c>
      <c r="G39" s="39">
        <f t="shared" si="6"/>
        <v>55.86</v>
      </c>
      <c r="H39" s="39">
        <f t="shared" si="6"/>
        <v>55.85</v>
      </c>
      <c r="I39" s="102">
        <f t="shared" si="0"/>
        <v>99.98209810239885</v>
      </c>
    </row>
    <row r="40" spans="1:9" ht="67.5">
      <c r="A40" s="30" t="s">
        <v>590</v>
      </c>
      <c r="B40" s="44">
        <v>600</v>
      </c>
      <c r="C40" s="35" t="s">
        <v>406</v>
      </c>
      <c r="D40" s="34" t="s">
        <v>589</v>
      </c>
      <c r="E40" s="34"/>
      <c r="F40" s="39">
        <f t="shared" si="6"/>
        <v>0</v>
      </c>
      <c r="G40" s="39">
        <f t="shared" si="6"/>
        <v>55.86</v>
      </c>
      <c r="H40" s="39">
        <f t="shared" si="6"/>
        <v>55.85</v>
      </c>
      <c r="I40" s="102">
        <f t="shared" si="0"/>
        <v>99.98209810239885</v>
      </c>
    </row>
    <row r="41" spans="1:9" ht="33.75">
      <c r="A41" s="42" t="s">
        <v>390</v>
      </c>
      <c r="B41" s="44">
        <v>600</v>
      </c>
      <c r="C41" s="35" t="s">
        <v>406</v>
      </c>
      <c r="D41" s="34" t="s">
        <v>589</v>
      </c>
      <c r="E41" s="35" t="s">
        <v>389</v>
      </c>
      <c r="F41" s="39">
        <f t="shared" si="6"/>
        <v>0</v>
      </c>
      <c r="G41" s="39">
        <f t="shared" si="6"/>
        <v>55.86</v>
      </c>
      <c r="H41" s="39">
        <f t="shared" si="6"/>
        <v>55.85</v>
      </c>
      <c r="I41" s="102">
        <f t="shared" si="0"/>
        <v>99.98209810239885</v>
      </c>
    </row>
    <row r="42" spans="1:9" ht="56.25">
      <c r="A42" s="42" t="s">
        <v>391</v>
      </c>
      <c r="B42" s="44">
        <v>600</v>
      </c>
      <c r="C42" s="35" t="s">
        <v>406</v>
      </c>
      <c r="D42" s="34" t="s">
        <v>589</v>
      </c>
      <c r="E42" s="35" t="s">
        <v>320</v>
      </c>
      <c r="F42" s="39">
        <f t="shared" si="6"/>
        <v>0</v>
      </c>
      <c r="G42" s="39">
        <f t="shared" si="6"/>
        <v>55.86</v>
      </c>
      <c r="H42" s="39">
        <f t="shared" si="6"/>
        <v>55.85</v>
      </c>
      <c r="I42" s="102">
        <f t="shared" si="0"/>
        <v>99.98209810239885</v>
      </c>
    </row>
    <row r="43" spans="1:9" ht="56.25">
      <c r="A43" s="30" t="s">
        <v>500</v>
      </c>
      <c r="B43" s="44">
        <v>600</v>
      </c>
      <c r="C43" s="35" t="s">
        <v>406</v>
      </c>
      <c r="D43" s="34" t="s">
        <v>589</v>
      </c>
      <c r="E43" s="35" t="s">
        <v>494</v>
      </c>
      <c r="F43" s="39"/>
      <c r="G43" s="39">
        <v>55.86</v>
      </c>
      <c r="H43" s="39">
        <v>55.85</v>
      </c>
      <c r="I43" s="102">
        <f t="shared" si="0"/>
        <v>99.98209810239885</v>
      </c>
    </row>
    <row r="44" spans="1:9" ht="33.75">
      <c r="A44" s="29" t="s">
        <v>295</v>
      </c>
      <c r="B44" s="44">
        <v>600</v>
      </c>
      <c r="C44" s="35" t="s">
        <v>392</v>
      </c>
      <c r="D44" s="34"/>
      <c r="E44" s="35"/>
      <c r="F44" s="39">
        <f>F45+F51</f>
        <v>73.5</v>
      </c>
      <c r="G44" s="39">
        <f>G45+G51+G60</f>
        <v>81.5</v>
      </c>
      <c r="H44" s="39">
        <f>H45+H51+H60</f>
        <v>16.04</v>
      </c>
      <c r="I44" s="102">
        <f t="shared" si="0"/>
        <v>19.680981595092025</v>
      </c>
    </row>
    <row r="45" spans="1:9" ht="123.75">
      <c r="A45" s="29" t="s">
        <v>421</v>
      </c>
      <c r="B45" s="44">
        <v>600</v>
      </c>
      <c r="C45" s="35" t="s">
        <v>392</v>
      </c>
      <c r="D45" s="34" t="s">
        <v>519</v>
      </c>
      <c r="E45" s="35"/>
      <c r="F45" s="39">
        <f aca="true" t="shared" si="7" ref="F45:H49">F46</f>
        <v>50</v>
      </c>
      <c r="G45" s="39">
        <f t="shared" si="7"/>
        <v>50</v>
      </c>
      <c r="H45" s="39">
        <f t="shared" si="7"/>
        <v>0</v>
      </c>
      <c r="I45" s="102">
        <f t="shared" si="0"/>
        <v>0</v>
      </c>
    </row>
    <row r="46" spans="1:9" ht="101.25">
      <c r="A46" s="29" t="s">
        <v>422</v>
      </c>
      <c r="B46" s="44">
        <v>600</v>
      </c>
      <c r="C46" s="35" t="s">
        <v>392</v>
      </c>
      <c r="D46" s="34" t="s">
        <v>520</v>
      </c>
      <c r="E46" s="35"/>
      <c r="F46" s="39">
        <f t="shared" si="7"/>
        <v>50</v>
      </c>
      <c r="G46" s="39">
        <f t="shared" si="7"/>
        <v>50</v>
      </c>
      <c r="H46" s="39">
        <f t="shared" si="7"/>
        <v>0</v>
      </c>
      <c r="I46" s="102">
        <f t="shared" si="0"/>
        <v>0</v>
      </c>
    </row>
    <row r="47" spans="1:9" ht="247.5">
      <c r="A47" s="29" t="s">
        <v>559</v>
      </c>
      <c r="B47" s="44">
        <v>600</v>
      </c>
      <c r="C47" s="35" t="s">
        <v>392</v>
      </c>
      <c r="D47" s="34" t="s">
        <v>527</v>
      </c>
      <c r="E47" s="35"/>
      <c r="F47" s="39">
        <f t="shared" si="7"/>
        <v>50</v>
      </c>
      <c r="G47" s="39">
        <f t="shared" si="7"/>
        <v>50</v>
      </c>
      <c r="H47" s="39">
        <f t="shared" si="7"/>
        <v>0</v>
      </c>
      <c r="I47" s="102">
        <f t="shared" si="0"/>
        <v>0</v>
      </c>
    </row>
    <row r="48" spans="1:9" ht="33.75">
      <c r="A48" s="42" t="s">
        <v>390</v>
      </c>
      <c r="B48" s="44">
        <v>600</v>
      </c>
      <c r="C48" s="35" t="s">
        <v>392</v>
      </c>
      <c r="D48" s="34" t="s">
        <v>527</v>
      </c>
      <c r="E48" s="35" t="s">
        <v>389</v>
      </c>
      <c r="F48" s="39">
        <f t="shared" si="7"/>
        <v>50</v>
      </c>
      <c r="G48" s="39">
        <f t="shared" si="7"/>
        <v>50</v>
      </c>
      <c r="H48" s="39">
        <f t="shared" si="7"/>
        <v>0</v>
      </c>
      <c r="I48" s="102">
        <f t="shared" si="0"/>
        <v>0</v>
      </c>
    </row>
    <row r="49" spans="1:9" ht="56.25">
      <c r="A49" s="42" t="s">
        <v>391</v>
      </c>
      <c r="B49" s="44">
        <v>600</v>
      </c>
      <c r="C49" s="35" t="s">
        <v>392</v>
      </c>
      <c r="D49" s="34" t="s">
        <v>527</v>
      </c>
      <c r="E49" s="35" t="s">
        <v>320</v>
      </c>
      <c r="F49" s="39">
        <f t="shared" si="7"/>
        <v>50</v>
      </c>
      <c r="G49" s="39">
        <f t="shared" si="7"/>
        <v>50</v>
      </c>
      <c r="H49" s="39">
        <f t="shared" si="7"/>
        <v>0</v>
      </c>
      <c r="I49" s="102">
        <f t="shared" si="0"/>
        <v>0</v>
      </c>
    </row>
    <row r="50" spans="1:9" ht="56.25">
      <c r="A50" s="30" t="s">
        <v>500</v>
      </c>
      <c r="B50" s="44">
        <v>600</v>
      </c>
      <c r="C50" s="35" t="s">
        <v>392</v>
      </c>
      <c r="D50" s="34" t="s">
        <v>527</v>
      </c>
      <c r="E50" s="35" t="s">
        <v>494</v>
      </c>
      <c r="F50" s="39">
        <v>50</v>
      </c>
      <c r="G50" s="39">
        <v>50</v>
      </c>
      <c r="H50" s="39">
        <v>0</v>
      </c>
      <c r="I50" s="102">
        <f t="shared" si="0"/>
        <v>0</v>
      </c>
    </row>
    <row r="51" spans="1:9" ht="33.75">
      <c r="A51" s="30" t="s">
        <v>551</v>
      </c>
      <c r="B51" s="44">
        <v>600</v>
      </c>
      <c r="C51" s="35" t="s">
        <v>392</v>
      </c>
      <c r="D51" s="34" t="s">
        <v>503</v>
      </c>
      <c r="E51" s="35"/>
      <c r="F51" s="39">
        <f>F52</f>
        <v>23.5</v>
      </c>
      <c r="G51" s="39">
        <f>G52</f>
        <v>23.5</v>
      </c>
      <c r="H51" s="39">
        <f>H52</f>
        <v>8.04</v>
      </c>
      <c r="I51" s="102">
        <f t="shared" si="0"/>
        <v>34.212765957446805</v>
      </c>
    </row>
    <row r="52" spans="1:9" ht="56.25">
      <c r="A52" s="30" t="s">
        <v>557</v>
      </c>
      <c r="B52" s="44">
        <v>600</v>
      </c>
      <c r="C52" s="35" t="s">
        <v>392</v>
      </c>
      <c r="D52" s="34" t="s">
        <v>507</v>
      </c>
      <c r="E52" s="35"/>
      <c r="F52" s="39">
        <f>F53</f>
        <v>23.5</v>
      </c>
      <c r="G52" s="39">
        <f>G53+G64</f>
        <v>23.5</v>
      </c>
      <c r="H52" s="39">
        <f>H53+H64</f>
        <v>8.04</v>
      </c>
      <c r="I52" s="102">
        <f t="shared" si="0"/>
        <v>34.212765957446805</v>
      </c>
    </row>
    <row r="53" spans="1:9" ht="101.25">
      <c r="A53" s="30" t="s">
        <v>561</v>
      </c>
      <c r="B53" s="44">
        <v>600</v>
      </c>
      <c r="C53" s="35" t="s">
        <v>392</v>
      </c>
      <c r="D53" s="34" t="s">
        <v>513</v>
      </c>
      <c r="E53" s="35"/>
      <c r="F53" s="39">
        <f>F54+F57</f>
        <v>23.5</v>
      </c>
      <c r="G53" s="39">
        <f>G54+G57</f>
        <v>0</v>
      </c>
      <c r="H53" s="39">
        <f>H54+H57</f>
        <v>0</v>
      </c>
      <c r="I53" s="102">
        <v>0</v>
      </c>
    </row>
    <row r="54" spans="1:9" ht="112.5">
      <c r="A54" s="30" t="s">
        <v>381</v>
      </c>
      <c r="B54" s="44">
        <v>600</v>
      </c>
      <c r="C54" s="35" t="s">
        <v>392</v>
      </c>
      <c r="D54" s="34" t="s">
        <v>513</v>
      </c>
      <c r="E54" s="35" t="s">
        <v>318</v>
      </c>
      <c r="F54" s="39">
        <f aca="true" t="shared" si="8" ref="F54:H55">F55</f>
        <v>12.81</v>
      </c>
      <c r="G54" s="39">
        <f t="shared" si="8"/>
        <v>0</v>
      </c>
      <c r="H54" s="39">
        <f t="shared" si="8"/>
        <v>0</v>
      </c>
      <c r="I54" s="102">
        <v>0</v>
      </c>
    </row>
    <row r="55" spans="1:9" ht="33.75">
      <c r="A55" s="30" t="s">
        <v>474</v>
      </c>
      <c r="B55" s="44">
        <v>600</v>
      </c>
      <c r="C55" s="35" t="s">
        <v>392</v>
      </c>
      <c r="D55" s="34" t="s">
        <v>513</v>
      </c>
      <c r="E55" s="35" t="s">
        <v>285</v>
      </c>
      <c r="F55" s="39">
        <f t="shared" si="8"/>
        <v>12.81</v>
      </c>
      <c r="G55" s="39">
        <f t="shared" si="8"/>
        <v>0</v>
      </c>
      <c r="H55" s="39">
        <f t="shared" si="8"/>
        <v>0</v>
      </c>
      <c r="I55" s="102">
        <v>0</v>
      </c>
    </row>
    <row r="56" spans="1:9" ht="56.25">
      <c r="A56" s="30" t="s">
        <v>575</v>
      </c>
      <c r="B56" s="44">
        <v>600</v>
      </c>
      <c r="C56" s="35" t="s">
        <v>392</v>
      </c>
      <c r="D56" s="34" t="s">
        <v>513</v>
      </c>
      <c r="E56" s="35" t="s">
        <v>493</v>
      </c>
      <c r="F56" s="39">
        <v>12.81</v>
      </c>
      <c r="G56" s="39">
        <v>0</v>
      </c>
      <c r="H56" s="39">
        <v>0</v>
      </c>
      <c r="I56" s="102">
        <v>0</v>
      </c>
    </row>
    <row r="57" spans="1:9" ht="33.75">
      <c r="A57" s="30" t="s">
        <v>390</v>
      </c>
      <c r="B57" s="44">
        <v>600</v>
      </c>
      <c r="C57" s="35" t="s">
        <v>392</v>
      </c>
      <c r="D57" s="34" t="s">
        <v>513</v>
      </c>
      <c r="E57" s="35" t="s">
        <v>389</v>
      </c>
      <c r="F57" s="39">
        <f aca="true" t="shared" si="9" ref="F57:H58">F58</f>
        <v>10.69</v>
      </c>
      <c r="G57" s="39">
        <f t="shared" si="9"/>
        <v>0</v>
      </c>
      <c r="H57" s="39">
        <f t="shared" si="9"/>
        <v>0</v>
      </c>
      <c r="I57" s="102">
        <v>0</v>
      </c>
    </row>
    <row r="58" spans="1:9" ht="56.25">
      <c r="A58" s="30" t="s">
        <v>391</v>
      </c>
      <c r="B58" s="44">
        <v>600</v>
      </c>
      <c r="C58" s="35" t="s">
        <v>392</v>
      </c>
      <c r="D58" s="34" t="s">
        <v>513</v>
      </c>
      <c r="E58" s="35" t="s">
        <v>320</v>
      </c>
      <c r="F58" s="39">
        <f t="shared" si="9"/>
        <v>10.69</v>
      </c>
      <c r="G58" s="39">
        <f t="shared" si="9"/>
        <v>0</v>
      </c>
      <c r="H58" s="39">
        <f t="shared" si="9"/>
        <v>0</v>
      </c>
      <c r="I58" s="102">
        <v>0</v>
      </c>
    </row>
    <row r="59" spans="1:9" ht="56.25">
      <c r="A59" s="30" t="s">
        <v>500</v>
      </c>
      <c r="B59" s="44">
        <v>600</v>
      </c>
      <c r="C59" s="35" t="s">
        <v>392</v>
      </c>
      <c r="D59" s="34" t="s">
        <v>513</v>
      </c>
      <c r="E59" s="35" t="s">
        <v>494</v>
      </c>
      <c r="F59" s="39">
        <v>10.69</v>
      </c>
      <c r="G59" s="39">
        <v>0</v>
      </c>
      <c r="H59" s="39">
        <v>0</v>
      </c>
      <c r="I59" s="102">
        <v>0</v>
      </c>
    </row>
    <row r="60" spans="1:9" ht="247.5">
      <c r="A60" s="30" t="s">
        <v>64</v>
      </c>
      <c r="B60" s="44">
        <v>600</v>
      </c>
      <c r="C60" s="35" t="s">
        <v>392</v>
      </c>
      <c r="D60" s="34" t="s">
        <v>65</v>
      </c>
      <c r="E60" s="35"/>
      <c r="F60" s="39">
        <f aca="true" t="shared" si="10" ref="F60:H62">F61</f>
        <v>0</v>
      </c>
      <c r="G60" s="39">
        <f t="shared" si="10"/>
        <v>8</v>
      </c>
      <c r="H60" s="39">
        <f t="shared" si="10"/>
        <v>8</v>
      </c>
      <c r="I60" s="102">
        <v>0</v>
      </c>
    </row>
    <row r="61" spans="1:9" ht="22.5">
      <c r="A61" s="30" t="s">
        <v>465</v>
      </c>
      <c r="B61" s="44">
        <v>600</v>
      </c>
      <c r="C61" s="35" t="s">
        <v>392</v>
      </c>
      <c r="D61" s="34" t="s">
        <v>65</v>
      </c>
      <c r="E61" s="34" t="s">
        <v>464</v>
      </c>
      <c r="F61" s="39">
        <f t="shared" si="10"/>
        <v>0</v>
      </c>
      <c r="G61" s="39">
        <f t="shared" si="10"/>
        <v>8</v>
      </c>
      <c r="H61" s="39">
        <f t="shared" si="10"/>
        <v>8</v>
      </c>
      <c r="I61" s="102">
        <v>0</v>
      </c>
    </row>
    <row r="62" spans="1:9" ht="12.75">
      <c r="A62" s="30" t="s">
        <v>66</v>
      </c>
      <c r="B62" s="44">
        <v>600</v>
      </c>
      <c r="C62" s="35" t="s">
        <v>392</v>
      </c>
      <c r="D62" s="34" t="s">
        <v>65</v>
      </c>
      <c r="E62" s="34" t="s">
        <v>67</v>
      </c>
      <c r="F62" s="39">
        <f t="shared" si="10"/>
        <v>0</v>
      </c>
      <c r="G62" s="39">
        <f t="shared" si="10"/>
        <v>8</v>
      </c>
      <c r="H62" s="39">
        <f t="shared" si="10"/>
        <v>8</v>
      </c>
      <c r="I62" s="102">
        <v>0</v>
      </c>
    </row>
    <row r="63" spans="1:9" ht="168.75">
      <c r="A63" s="30" t="s">
        <v>68</v>
      </c>
      <c r="B63" s="44">
        <v>600</v>
      </c>
      <c r="C63" s="35" t="s">
        <v>392</v>
      </c>
      <c r="D63" s="34" t="s">
        <v>65</v>
      </c>
      <c r="E63" s="34" t="s">
        <v>69</v>
      </c>
      <c r="F63" s="39">
        <v>0</v>
      </c>
      <c r="G63" s="39">
        <v>8</v>
      </c>
      <c r="H63" s="39">
        <v>8</v>
      </c>
      <c r="I63" s="102">
        <v>0</v>
      </c>
    </row>
    <row r="64" spans="1:9" ht="101.25">
      <c r="A64" s="30" t="s">
        <v>561</v>
      </c>
      <c r="B64" s="44">
        <v>600</v>
      </c>
      <c r="C64" s="35" t="s">
        <v>392</v>
      </c>
      <c r="D64" s="34" t="s">
        <v>3</v>
      </c>
      <c r="E64" s="35"/>
      <c r="F64" s="39">
        <f>F65+F68</f>
        <v>0</v>
      </c>
      <c r="G64" s="39">
        <f>G65+G68</f>
        <v>23.5</v>
      </c>
      <c r="H64" s="39">
        <f>H65+H68</f>
        <v>8.04</v>
      </c>
      <c r="I64" s="102">
        <v>0</v>
      </c>
    </row>
    <row r="65" spans="1:9" ht="112.5">
      <c r="A65" s="30" t="s">
        <v>381</v>
      </c>
      <c r="B65" s="44">
        <v>600</v>
      </c>
      <c r="C65" s="35" t="s">
        <v>392</v>
      </c>
      <c r="D65" s="34" t="s">
        <v>3</v>
      </c>
      <c r="E65" s="35" t="s">
        <v>318</v>
      </c>
      <c r="F65" s="39">
        <f aca="true" t="shared" si="11" ref="F65:H66">F66</f>
        <v>0</v>
      </c>
      <c r="G65" s="39">
        <f t="shared" si="11"/>
        <v>12.81</v>
      </c>
      <c r="H65" s="39">
        <f t="shared" si="11"/>
        <v>5.79</v>
      </c>
      <c r="I65" s="102">
        <f t="shared" si="0"/>
        <v>45.19906323185012</v>
      </c>
    </row>
    <row r="66" spans="1:9" ht="33.75">
      <c r="A66" s="30" t="s">
        <v>334</v>
      </c>
      <c r="B66" s="44">
        <v>600</v>
      </c>
      <c r="C66" s="35" t="s">
        <v>392</v>
      </c>
      <c r="D66" s="34" t="s">
        <v>3</v>
      </c>
      <c r="E66" s="35" t="s">
        <v>285</v>
      </c>
      <c r="F66" s="39">
        <f t="shared" si="11"/>
        <v>0</v>
      </c>
      <c r="G66" s="39">
        <f t="shared" si="11"/>
        <v>12.81</v>
      </c>
      <c r="H66" s="39">
        <f t="shared" si="11"/>
        <v>5.79</v>
      </c>
      <c r="I66" s="102">
        <f t="shared" si="0"/>
        <v>45.19906323185012</v>
      </c>
    </row>
    <row r="67" spans="1:9" ht="56.25">
      <c r="A67" s="30" t="s">
        <v>575</v>
      </c>
      <c r="B67" s="44">
        <v>600</v>
      </c>
      <c r="C67" s="35" t="s">
        <v>392</v>
      </c>
      <c r="D67" s="34" t="s">
        <v>3</v>
      </c>
      <c r="E67" s="35" t="s">
        <v>493</v>
      </c>
      <c r="F67" s="39">
        <v>0</v>
      </c>
      <c r="G67" s="39">
        <v>12.81</v>
      </c>
      <c r="H67" s="39">
        <v>5.79</v>
      </c>
      <c r="I67" s="102">
        <f t="shared" si="0"/>
        <v>45.19906323185012</v>
      </c>
    </row>
    <row r="68" spans="1:9" ht="33.75">
      <c r="A68" s="30" t="s">
        <v>390</v>
      </c>
      <c r="B68" s="44">
        <v>600</v>
      </c>
      <c r="C68" s="35" t="s">
        <v>392</v>
      </c>
      <c r="D68" s="34" t="s">
        <v>3</v>
      </c>
      <c r="E68" s="35" t="s">
        <v>389</v>
      </c>
      <c r="F68" s="39">
        <f aca="true" t="shared" si="12" ref="F68:H69">F69</f>
        <v>0</v>
      </c>
      <c r="G68" s="39">
        <f t="shared" si="12"/>
        <v>10.69</v>
      </c>
      <c r="H68" s="39">
        <f t="shared" si="12"/>
        <v>2.25</v>
      </c>
      <c r="I68" s="102">
        <f t="shared" si="0"/>
        <v>21.047708138447145</v>
      </c>
    </row>
    <row r="69" spans="1:9" ht="56.25">
      <c r="A69" s="30" t="s">
        <v>391</v>
      </c>
      <c r="B69" s="44">
        <v>600</v>
      </c>
      <c r="C69" s="35" t="s">
        <v>392</v>
      </c>
      <c r="D69" s="34" t="s">
        <v>3</v>
      </c>
      <c r="E69" s="35" t="s">
        <v>320</v>
      </c>
      <c r="F69" s="39">
        <f t="shared" si="12"/>
        <v>0</v>
      </c>
      <c r="G69" s="39">
        <f t="shared" si="12"/>
        <v>10.69</v>
      </c>
      <c r="H69" s="39">
        <f t="shared" si="12"/>
        <v>2.25</v>
      </c>
      <c r="I69" s="102">
        <f t="shared" si="0"/>
        <v>21.047708138447145</v>
      </c>
    </row>
    <row r="70" spans="1:9" ht="56.25">
      <c r="A70" s="30" t="s">
        <v>500</v>
      </c>
      <c r="B70" s="44">
        <v>600</v>
      </c>
      <c r="C70" s="35" t="s">
        <v>392</v>
      </c>
      <c r="D70" s="34" t="s">
        <v>3</v>
      </c>
      <c r="E70" s="35" t="s">
        <v>494</v>
      </c>
      <c r="F70" s="39">
        <v>0</v>
      </c>
      <c r="G70" s="39">
        <v>10.69</v>
      </c>
      <c r="H70" s="39">
        <v>2.25</v>
      </c>
      <c r="I70" s="102">
        <f>H70/G70*100</f>
        <v>21.047708138447145</v>
      </c>
    </row>
    <row r="71" spans="1:9" ht="33.75">
      <c r="A71" s="29" t="s">
        <v>332</v>
      </c>
      <c r="B71" s="44">
        <v>600</v>
      </c>
      <c r="C71" s="35" t="s">
        <v>398</v>
      </c>
      <c r="D71" s="34"/>
      <c r="E71" s="35"/>
      <c r="F71" s="39">
        <f aca="true" t="shared" si="13" ref="F71:H74">F72</f>
        <v>140.1</v>
      </c>
      <c r="G71" s="39">
        <f t="shared" si="13"/>
        <v>140.1</v>
      </c>
      <c r="H71" s="39">
        <f t="shared" si="13"/>
        <v>35.04</v>
      </c>
      <c r="I71" s="102">
        <f>H71/G71*100</f>
        <v>25.010706638115632</v>
      </c>
    </row>
    <row r="72" spans="1:9" ht="22.5">
      <c r="A72" s="42" t="s">
        <v>407</v>
      </c>
      <c r="B72" s="44">
        <v>600</v>
      </c>
      <c r="C72" s="35" t="s">
        <v>402</v>
      </c>
      <c r="D72" s="34"/>
      <c r="E72" s="35"/>
      <c r="F72" s="39">
        <f t="shared" si="13"/>
        <v>140.1</v>
      </c>
      <c r="G72" s="39">
        <f t="shared" si="13"/>
        <v>140.1</v>
      </c>
      <c r="H72" s="39">
        <f t="shared" si="13"/>
        <v>35.04</v>
      </c>
      <c r="I72" s="102">
        <v>0</v>
      </c>
    </row>
    <row r="73" spans="1:9" ht="123.75">
      <c r="A73" s="30" t="s">
        <v>399</v>
      </c>
      <c r="B73" s="44">
        <v>600</v>
      </c>
      <c r="C73" s="35" t="s">
        <v>402</v>
      </c>
      <c r="D73" s="34" t="s">
        <v>519</v>
      </c>
      <c r="E73" s="35"/>
      <c r="F73" s="39">
        <f t="shared" si="13"/>
        <v>140.1</v>
      </c>
      <c r="G73" s="39">
        <f t="shared" si="13"/>
        <v>140.1</v>
      </c>
      <c r="H73" s="39">
        <f t="shared" si="13"/>
        <v>35.04</v>
      </c>
      <c r="I73" s="102">
        <v>0</v>
      </c>
    </row>
    <row r="74" spans="1:9" ht="56.25">
      <c r="A74" s="30" t="s">
        <v>409</v>
      </c>
      <c r="B74" s="44">
        <v>600</v>
      </c>
      <c r="C74" s="35" t="s">
        <v>402</v>
      </c>
      <c r="D74" s="34" t="s">
        <v>521</v>
      </c>
      <c r="E74" s="35"/>
      <c r="F74" s="39">
        <f t="shared" si="13"/>
        <v>140.1</v>
      </c>
      <c r="G74" s="39">
        <f t="shared" si="13"/>
        <v>140.1</v>
      </c>
      <c r="H74" s="39">
        <f t="shared" si="13"/>
        <v>35.04</v>
      </c>
      <c r="I74" s="102">
        <v>0</v>
      </c>
    </row>
    <row r="75" spans="1:9" ht="213.75">
      <c r="A75" s="42" t="s">
        <v>571</v>
      </c>
      <c r="B75" s="44">
        <v>600</v>
      </c>
      <c r="C75" s="35" t="s">
        <v>402</v>
      </c>
      <c r="D75" s="34" t="s">
        <v>528</v>
      </c>
      <c r="E75" s="35"/>
      <c r="F75" s="39">
        <f>F76+F79</f>
        <v>140.1</v>
      </c>
      <c r="G75" s="39">
        <f>G76+G79+G82</f>
        <v>140.1</v>
      </c>
      <c r="H75" s="39">
        <f>H76+H79+H82</f>
        <v>35.04</v>
      </c>
      <c r="I75" s="102">
        <v>0</v>
      </c>
    </row>
    <row r="76" spans="1:9" ht="112.5">
      <c r="A76" s="30" t="s">
        <v>381</v>
      </c>
      <c r="B76" s="44">
        <v>600</v>
      </c>
      <c r="C76" s="35" t="s">
        <v>402</v>
      </c>
      <c r="D76" s="34" t="s">
        <v>528</v>
      </c>
      <c r="E76" s="35" t="s">
        <v>318</v>
      </c>
      <c r="F76" s="39">
        <f aca="true" t="shared" si="14" ref="F76:H77">F77</f>
        <v>50</v>
      </c>
      <c r="G76" s="39">
        <f t="shared" si="14"/>
        <v>0</v>
      </c>
      <c r="H76" s="39">
        <f t="shared" si="14"/>
        <v>0</v>
      </c>
      <c r="I76" s="102">
        <v>0</v>
      </c>
    </row>
    <row r="77" spans="1:9" ht="33.75">
      <c r="A77" s="30" t="s">
        <v>334</v>
      </c>
      <c r="B77" s="44">
        <v>600</v>
      </c>
      <c r="C77" s="35" t="s">
        <v>402</v>
      </c>
      <c r="D77" s="34" t="s">
        <v>528</v>
      </c>
      <c r="E77" s="35" t="s">
        <v>285</v>
      </c>
      <c r="F77" s="39">
        <f t="shared" si="14"/>
        <v>50</v>
      </c>
      <c r="G77" s="39">
        <f t="shared" si="14"/>
        <v>0</v>
      </c>
      <c r="H77" s="39">
        <f t="shared" si="14"/>
        <v>0</v>
      </c>
      <c r="I77" s="102">
        <v>0</v>
      </c>
    </row>
    <row r="78" spans="1:9" ht="56.25">
      <c r="A78" s="30" t="s">
        <v>575</v>
      </c>
      <c r="B78" s="44">
        <v>600</v>
      </c>
      <c r="C78" s="35" t="s">
        <v>402</v>
      </c>
      <c r="D78" s="34" t="s">
        <v>528</v>
      </c>
      <c r="E78" s="35" t="s">
        <v>493</v>
      </c>
      <c r="F78" s="39">
        <v>50</v>
      </c>
      <c r="G78" s="39">
        <v>0</v>
      </c>
      <c r="H78" s="39">
        <v>0</v>
      </c>
      <c r="I78" s="102">
        <v>0</v>
      </c>
    </row>
    <row r="79" spans="1:9" ht="33.75">
      <c r="A79" s="42" t="s">
        <v>390</v>
      </c>
      <c r="B79" s="44">
        <v>600</v>
      </c>
      <c r="C79" s="35" t="s">
        <v>402</v>
      </c>
      <c r="D79" s="34" t="s">
        <v>528</v>
      </c>
      <c r="E79" s="35" t="s">
        <v>389</v>
      </c>
      <c r="F79" s="39">
        <f aca="true" t="shared" si="15" ref="F79:H80">F80</f>
        <v>90.1</v>
      </c>
      <c r="G79" s="39">
        <f t="shared" si="15"/>
        <v>90.1</v>
      </c>
      <c r="H79" s="39">
        <f t="shared" si="15"/>
        <v>35.04</v>
      </c>
      <c r="I79" s="102">
        <v>0</v>
      </c>
    </row>
    <row r="80" spans="1:9" ht="56.25">
      <c r="A80" s="42" t="s">
        <v>391</v>
      </c>
      <c r="B80" s="44">
        <v>600</v>
      </c>
      <c r="C80" s="35" t="s">
        <v>402</v>
      </c>
      <c r="D80" s="34" t="s">
        <v>528</v>
      </c>
      <c r="E80" s="35" t="s">
        <v>320</v>
      </c>
      <c r="F80" s="39">
        <f t="shared" si="15"/>
        <v>90.1</v>
      </c>
      <c r="G80" s="39">
        <f t="shared" si="15"/>
        <v>90.1</v>
      </c>
      <c r="H80" s="39">
        <f t="shared" si="15"/>
        <v>35.04</v>
      </c>
      <c r="I80" s="102">
        <v>0</v>
      </c>
    </row>
    <row r="81" spans="1:9" ht="56.25">
      <c r="A81" s="30" t="s">
        <v>500</v>
      </c>
      <c r="B81" s="44">
        <v>600</v>
      </c>
      <c r="C81" s="35" t="s">
        <v>402</v>
      </c>
      <c r="D81" s="34" t="s">
        <v>528</v>
      </c>
      <c r="E81" s="35" t="s">
        <v>494</v>
      </c>
      <c r="F81" s="39">
        <v>90.1</v>
      </c>
      <c r="G81" s="39">
        <v>90.1</v>
      </c>
      <c r="H81" s="39">
        <v>35.04</v>
      </c>
      <c r="I81" s="102">
        <v>0</v>
      </c>
    </row>
    <row r="82" spans="1:9" ht="12.75">
      <c r="A82" s="30" t="s">
        <v>4</v>
      </c>
      <c r="B82" s="44">
        <v>600</v>
      </c>
      <c r="C82" s="35" t="s">
        <v>402</v>
      </c>
      <c r="D82" s="34" t="s">
        <v>528</v>
      </c>
      <c r="E82" s="35" t="s">
        <v>5</v>
      </c>
      <c r="F82" s="39">
        <v>0</v>
      </c>
      <c r="G82" s="39">
        <v>50</v>
      </c>
      <c r="H82" s="39">
        <v>0</v>
      </c>
      <c r="I82" s="102">
        <v>0</v>
      </c>
    </row>
    <row r="83" spans="1:9" ht="12.75">
      <c r="A83" s="29" t="s">
        <v>330</v>
      </c>
      <c r="B83" s="44">
        <v>600</v>
      </c>
      <c r="C83" s="35" t="s">
        <v>403</v>
      </c>
      <c r="D83" s="35"/>
      <c r="E83" s="35"/>
      <c r="F83" s="39">
        <f>F84+F90</f>
        <v>1377.12</v>
      </c>
      <c r="G83" s="39">
        <f>G84+G90</f>
        <v>2193.21</v>
      </c>
      <c r="H83" s="39">
        <f>H84+H90</f>
        <v>45.85</v>
      </c>
      <c r="I83" s="102">
        <f aca="true" t="shared" si="16" ref="I83:I146">H83/G83*100</f>
        <v>2.0905430852494744</v>
      </c>
    </row>
    <row r="84" spans="1:9" ht="12.75">
      <c r="A84" s="29" t="s">
        <v>331</v>
      </c>
      <c r="B84" s="44">
        <v>600</v>
      </c>
      <c r="C84" s="35" t="s">
        <v>404</v>
      </c>
      <c r="D84" s="35"/>
      <c r="E84" s="35"/>
      <c r="F84" s="39">
        <f aca="true" t="shared" si="17" ref="F84:H88">F85</f>
        <v>200</v>
      </c>
      <c r="G84" s="39">
        <f t="shared" si="17"/>
        <v>200</v>
      </c>
      <c r="H84" s="39">
        <f t="shared" si="17"/>
        <v>44.2</v>
      </c>
      <c r="I84" s="102">
        <f t="shared" si="16"/>
        <v>22.1</v>
      </c>
    </row>
    <row r="85" spans="1:9" ht="67.5">
      <c r="A85" s="29" t="s">
        <v>462</v>
      </c>
      <c r="B85" s="44">
        <v>600</v>
      </c>
      <c r="C85" s="35" t="s">
        <v>404</v>
      </c>
      <c r="D85" s="35" t="s">
        <v>522</v>
      </c>
      <c r="E85" s="35"/>
      <c r="F85" s="39">
        <f t="shared" si="17"/>
        <v>200</v>
      </c>
      <c r="G85" s="39">
        <f t="shared" si="17"/>
        <v>200</v>
      </c>
      <c r="H85" s="39">
        <f t="shared" si="17"/>
        <v>44.2</v>
      </c>
      <c r="I85" s="102">
        <f t="shared" si="16"/>
        <v>22.1</v>
      </c>
    </row>
    <row r="86" spans="1:9" ht="90">
      <c r="A86" s="29" t="s">
        <v>463</v>
      </c>
      <c r="B86" s="44">
        <v>600</v>
      </c>
      <c r="C86" s="35" t="s">
        <v>404</v>
      </c>
      <c r="D86" s="35" t="s">
        <v>523</v>
      </c>
      <c r="E86" s="35"/>
      <c r="F86" s="39">
        <f t="shared" si="17"/>
        <v>200</v>
      </c>
      <c r="G86" s="39">
        <f t="shared" si="17"/>
        <v>200</v>
      </c>
      <c r="H86" s="39">
        <f t="shared" si="17"/>
        <v>44.2</v>
      </c>
      <c r="I86" s="102">
        <f t="shared" si="16"/>
        <v>22.1</v>
      </c>
    </row>
    <row r="87" spans="1:9" ht="202.5">
      <c r="A87" s="42" t="s">
        <v>572</v>
      </c>
      <c r="B87" s="44">
        <v>600</v>
      </c>
      <c r="C87" s="35" t="s">
        <v>404</v>
      </c>
      <c r="D87" s="35" t="s">
        <v>526</v>
      </c>
      <c r="E87" s="35"/>
      <c r="F87" s="39">
        <f t="shared" si="17"/>
        <v>200</v>
      </c>
      <c r="G87" s="39">
        <f t="shared" si="17"/>
        <v>200</v>
      </c>
      <c r="H87" s="39">
        <f t="shared" si="17"/>
        <v>44.2</v>
      </c>
      <c r="I87" s="102">
        <f t="shared" si="16"/>
        <v>22.1</v>
      </c>
    </row>
    <row r="88" spans="1:9" ht="22.5">
      <c r="A88" s="29" t="s">
        <v>465</v>
      </c>
      <c r="B88" s="44">
        <v>600</v>
      </c>
      <c r="C88" s="35" t="s">
        <v>404</v>
      </c>
      <c r="D88" s="35" t="s">
        <v>526</v>
      </c>
      <c r="E88" s="35" t="s">
        <v>464</v>
      </c>
      <c r="F88" s="39">
        <f t="shared" si="17"/>
        <v>200</v>
      </c>
      <c r="G88" s="39">
        <f t="shared" si="17"/>
        <v>200</v>
      </c>
      <c r="H88" s="39">
        <f t="shared" si="17"/>
        <v>44.2</v>
      </c>
      <c r="I88" s="102">
        <f t="shared" si="16"/>
        <v>22.1</v>
      </c>
    </row>
    <row r="89" spans="1:9" ht="78.75">
      <c r="A89" s="29" t="s">
        <v>467</v>
      </c>
      <c r="B89" s="44">
        <v>600</v>
      </c>
      <c r="C89" s="35" t="s">
        <v>404</v>
      </c>
      <c r="D89" s="35" t="s">
        <v>526</v>
      </c>
      <c r="E89" s="35" t="s">
        <v>466</v>
      </c>
      <c r="F89" s="39">
        <v>200</v>
      </c>
      <c r="G89" s="39">
        <v>200</v>
      </c>
      <c r="H89" s="39">
        <v>44.2</v>
      </c>
      <c r="I89" s="102">
        <f t="shared" si="16"/>
        <v>22.1</v>
      </c>
    </row>
    <row r="90" spans="1:9" ht="22.5">
      <c r="A90" s="29" t="s">
        <v>469</v>
      </c>
      <c r="B90" s="44">
        <v>600</v>
      </c>
      <c r="C90" s="35" t="s">
        <v>405</v>
      </c>
      <c r="D90" s="35"/>
      <c r="E90" s="35"/>
      <c r="F90" s="39">
        <f>F91+F118</f>
        <v>1177.12</v>
      </c>
      <c r="G90" s="39">
        <f>G91+G118</f>
        <v>1993.21</v>
      </c>
      <c r="H90" s="39">
        <f>H91+H118</f>
        <v>1.65</v>
      </c>
      <c r="I90" s="102">
        <f t="shared" si="16"/>
        <v>0.08278104163635543</v>
      </c>
    </row>
    <row r="91" spans="1:9" ht="67.5">
      <c r="A91" s="29" t="s">
        <v>462</v>
      </c>
      <c r="B91" s="44">
        <v>600</v>
      </c>
      <c r="C91" s="35" t="s">
        <v>405</v>
      </c>
      <c r="D91" s="35" t="s">
        <v>522</v>
      </c>
      <c r="E91" s="35"/>
      <c r="F91" s="39">
        <f>F92+F113</f>
        <v>206.32</v>
      </c>
      <c r="G91" s="39">
        <f>G92+G113</f>
        <v>420.40000000000003</v>
      </c>
      <c r="H91" s="39">
        <f>H92+H113</f>
        <v>1.65</v>
      </c>
      <c r="I91" s="102">
        <f t="shared" si="16"/>
        <v>0.3924833491912464</v>
      </c>
    </row>
    <row r="92" spans="1:9" ht="67.5">
      <c r="A92" s="29" t="s">
        <v>468</v>
      </c>
      <c r="B92" s="44">
        <v>600</v>
      </c>
      <c r="C92" s="35" t="s">
        <v>405</v>
      </c>
      <c r="D92" s="35" t="s">
        <v>524</v>
      </c>
      <c r="E92" s="35"/>
      <c r="F92" s="39">
        <f>F93+F105+F109</f>
        <v>116.32</v>
      </c>
      <c r="G92" s="39">
        <f>G93+G105+G109+G97+G101</f>
        <v>330.40000000000003</v>
      </c>
      <c r="H92" s="39">
        <f>H93+H105+H109+H97+H101</f>
        <v>1.65</v>
      </c>
      <c r="I92" s="102">
        <f t="shared" si="16"/>
        <v>0.4993946731234866</v>
      </c>
    </row>
    <row r="93" spans="1:9" ht="247.5">
      <c r="A93" s="42" t="s">
        <v>173</v>
      </c>
      <c r="B93" s="44">
        <v>600</v>
      </c>
      <c r="C93" s="35" t="s">
        <v>405</v>
      </c>
      <c r="D93" s="35" t="s">
        <v>525</v>
      </c>
      <c r="E93" s="35"/>
      <c r="F93" s="39">
        <f aca="true" t="shared" si="18" ref="F93:H95">F94</f>
        <v>116.32</v>
      </c>
      <c r="G93" s="39">
        <f t="shared" si="18"/>
        <v>116.32</v>
      </c>
      <c r="H93" s="39">
        <f t="shared" si="18"/>
        <v>1.65</v>
      </c>
      <c r="I93" s="102">
        <f t="shared" si="16"/>
        <v>1.4185006877579092</v>
      </c>
    </row>
    <row r="94" spans="1:9" ht="33.75">
      <c r="A94" s="30" t="s">
        <v>390</v>
      </c>
      <c r="B94" s="44">
        <v>600</v>
      </c>
      <c r="C94" s="35" t="s">
        <v>405</v>
      </c>
      <c r="D94" s="35" t="s">
        <v>525</v>
      </c>
      <c r="E94" s="35" t="s">
        <v>389</v>
      </c>
      <c r="F94" s="39">
        <f t="shared" si="18"/>
        <v>116.32</v>
      </c>
      <c r="G94" s="39">
        <f t="shared" si="18"/>
        <v>116.32</v>
      </c>
      <c r="H94" s="39">
        <f t="shared" si="18"/>
        <v>1.65</v>
      </c>
      <c r="I94" s="102">
        <f t="shared" si="16"/>
        <v>1.4185006877579092</v>
      </c>
    </row>
    <row r="95" spans="1:9" ht="56.25">
      <c r="A95" s="30" t="s">
        <v>391</v>
      </c>
      <c r="B95" s="44">
        <v>600</v>
      </c>
      <c r="C95" s="35" t="s">
        <v>405</v>
      </c>
      <c r="D95" s="35" t="s">
        <v>525</v>
      </c>
      <c r="E95" s="35" t="s">
        <v>320</v>
      </c>
      <c r="F95" s="39">
        <f t="shared" si="18"/>
        <v>116.32</v>
      </c>
      <c r="G95" s="39">
        <f t="shared" si="18"/>
        <v>116.32</v>
      </c>
      <c r="H95" s="39">
        <f t="shared" si="18"/>
        <v>1.65</v>
      </c>
      <c r="I95" s="102">
        <f t="shared" si="16"/>
        <v>1.4185006877579092</v>
      </c>
    </row>
    <row r="96" spans="1:9" ht="56.25">
      <c r="A96" s="30" t="s">
        <v>500</v>
      </c>
      <c r="B96" s="44">
        <v>600</v>
      </c>
      <c r="C96" s="35" t="s">
        <v>405</v>
      </c>
      <c r="D96" s="35" t="s">
        <v>525</v>
      </c>
      <c r="E96" s="35" t="s">
        <v>494</v>
      </c>
      <c r="F96" s="39">
        <v>116.32</v>
      </c>
      <c r="G96" s="39">
        <v>116.32</v>
      </c>
      <c r="H96" s="39">
        <v>1.65</v>
      </c>
      <c r="I96" s="102">
        <f t="shared" si="16"/>
        <v>1.4185006877579092</v>
      </c>
    </row>
    <row r="97" spans="1:9" ht="225">
      <c r="A97" s="30" t="s">
        <v>611</v>
      </c>
      <c r="B97" s="44">
        <v>600</v>
      </c>
      <c r="C97" s="35" t="s">
        <v>405</v>
      </c>
      <c r="D97" s="35" t="s">
        <v>70</v>
      </c>
      <c r="E97" s="35"/>
      <c r="F97" s="39">
        <f aca="true" t="shared" si="19" ref="F97:H99">F98</f>
        <v>0</v>
      </c>
      <c r="G97" s="39">
        <f t="shared" si="19"/>
        <v>4.68</v>
      </c>
      <c r="H97" s="39">
        <f t="shared" si="19"/>
        <v>0</v>
      </c>
      <c r="I97" s="102">
        <f t="shared" si="16"/>
        <v>0</v>
      </c>
    </row>
    <row r="98" spans="1:9" ht="33.75">
      <c r="A98" s="30" t="s">
        <v>390</v>
      </c>
      <c r="B98" s="44">
        <v>600</v>
      </c>
      <c r="C98" s="35" t="s">
        <v>405</v>
      </c>
      <c r="D98" s="35" t="s">
        <v>70</v>
      </c>
      <c r="E98" s="35" t="s">
        <v>389</v>
      </c>
      <c r="F98" s="39">
        <f t="shared" si="19"/>
        <v>0</v>
      </c>
      <c r="G98" s="39">
        <f t="shared" si="19"/>
        <v>4.68</v>
      </c>
      <c r="H98" s="39">
        <f t="shared" si="19"/>
        <v>0</v>
      </c>
      <c r="I98" s="102">
        <f t="shared" si="16"/>
        <v>0</v>
      </c>
    </row>
    <row r="99" spans="1:9" ht="56.25">
      <c r="A99" s="30" t="s">
        <v>391</v>
      </c>
      <c r="B99" s="44">
        <v>600</v>
      </c>
      <c r="C99" s="35" t="s">
        <v>405</v>
      </c>
      <c r="D99" s="35" t="s">
        <v>70</v>
      </c>
      <c r="E99" s="35" t="s">
        <v>320</v>
      </c>
      <c r="F99" s="39">
        <f t="shared" si="19"/>
        <v>0</v>
      </c>
      <c r="G99" s="39">
        <f t="shared" si="19"/>
        <v>4.68</v>
      </c>
      <c r="H99" s="39">
        <f t="shared" si="19"/>
        <v>0</v>
      </c>
      <c r="I99" s="102">
        <f t="shared" si="16"/>
        <v>0</v>
      </c>
    </row>
    <row r="100" spans="1:9" ht="56.25">
      <c r="A100" s="30" t="s">
        <v>500</v>
      </c>
      <c r="B100" s="44">
        <v>600</v>
      </c>
      <c r="C100" s="35" t="s">
        <v>405</v>
      </c>
      <c r="D100" s="35" t="s">
        <v>70</v>
      </c>
      <c r="E100" s="35" t="s">
        <v>494</v>
      </c>
      <c r="F100" s="39">
        <v>0</v>
      </c>
      <c r="G100" s="39">
        <v>4.68</v>
      </c>
      <c r="H100" s="39">
        <v>0</v>
      </c>
      <c r="I100" s="102">
        <f t="shared" si="16"/>
        <v>0</v>
      </c>
    </row>
    <row r="101" spans="1:9" ht="191.25">
      <c r="A101" s="30" t="s">
        <v>613</v>
      </c>
      <c r="B101" s="44">
        <v>600</v>
      </c>
      <c r="C101" s="35" t="s">
        <v>405</v>
      </c>
      <c r="D101" s="35" t="s">
        <v>71</v>
      </c>
      <c r="E101" s="35"/>
      <c r="F101" s="39">
        <f aca="true" t="shared" si="20" ref="F101:H103">F102</f>
        <v>0</v>
      </c>
      <c r="G101" s="39">
        <f t="shared" si="20"/>
        <v>31</v>
      </c>
      <c r="H101" s="39">
        <f t="shared" si="20"/>
        <v>0</v>
      </c>
      <c r="I101" s="102">
        <f t="shared" si="16"/>
        <v>0</v>
      </c>
    </row>
    <row r="102" spans="1:9" ht="33.75">
      <c r="A102" s="30" t="s">
        <v>390</v>
      </c>
      <c r="B102" s="44">
        <v>600</v>
      </c>
      <c r="C102" s="35" t="s">
        <v>405</v>
      </c>
      <c r="D102" s="35" t="s">
        <v>71</v>
      </c>
      <c r="E102" s="35" t="s">
        <v>389</v>
      </c>
      <c r="F102" s="39">
        <f t="shared" si="20"/>
        <v>0</v>
      </c>
      <c r="G102" s="39">
        <f t="shared" si="20"/>
        <v>31</v>
      </c>
      <c r="H102" s="39">
        <f t="shared" si="20"/>
        <v>0</v>
      </c>
      <c r="I102" s="102">
        <f t="shared" si="16"/>
        <v>0</v>
      </c>
    </row>
    <row r="103" spans="1:9" ht="56.25">
      <c r="A103" s="30" t="s">
        <v>391</v>
      </c>
      <c r="B103" s="44">
        <v>600</v>
      </c>
      <c r="C103" s="35" t="s">
        <v>405</v>
      </c>
      <c r="D103" s="35" t="s">
        <v>71</v>
      </c>
      <c r="E103" s="35" t="s">
        <v>320</v>
      </c>
      <c r="F103" s="39">
        <f t="shared" si="20"/>
        <v>0</v>
      </c>
      <c r="G103" s="39">
        <f t="shared" si="20"/>
        <v>31</v>
      </c>
      <c r="H103" s="39">
        <f t="shared" si="20"/>
        <v>0</v>
      </c>
      <c r="I103" s="102">
        <f t="shared" si="16"/>
        <v>0</v>
      </c>
    </row>
    <row r="104" spans="1:9" ht="56.25">
      <c r="A104" s="30" t="s">
        <v>500</v>
      </c>
      <c r="B104" s="44">
        <v>600</v>
      </c>
      <c r="C104" s="35" t="s">
        <v>405</v>
      </c>
      <c r="D104" s="35" t="s">
        <v>71</v>
      </c>
      <c r="E104" s="35" t="s">
        <v>494</v>
      </c>
      <c r="F104" s="39">
        <v>0</v>
      </c>
      <c r="G104" s="39">
        <v>31</v>
      </c>
      <c r="H104" s="39">
        <v>0</v>
      </c>
      <c r="I104" s="102">
        <f t="shared" si="16"/>
        <v>0</v>
      </c>
    </row>
    <row r="105" spans="1:9" ht="225">
      <c r="A105" s="30" t="s">
        <v>611</v>
      </c>
      <c r="B105" s="44">
        <v>600</v>
      </c>
      <c r="C105" s="35" t="s">
        <v>405</v>
      </c>
      <c r="D105" s="35" t="s">
        <v>612</v>
      </c>
      <c r="E105" s="35"/>
      <c r="F105" s="39">
        <f aca="true" t="shared" si="21" ref="F105:H107">F106</f>
        <v>0</v>
      </c>
      <c r="G105" s="39">
        <f t="shared" si="21"/>
        <v>23.4</v>
      </c>
      <c r="H105" s="39">
        <f t="shared" si="21"/>
        <v>0</v>
      </c>
      <c r="I105" s="102">
        <f t="shared" si="16"/>
        <v>0</v>
      </c>
    </row>
    <row r="106" spans="1:9" ht="33.75">
      <c r="A106" s="30" t="s">
        <v>390</v>
      </c>
      <c r="B106" s="44">
        <v>600</v>
      </c>
      <c r="C106" s="35" t="s">
        <v>405</v>
      </c>
      <c r="D106" s="35" t="s">
        <v>612</v>
      </c>
      <c r="E106" s="35" t="s">
        <v>389</v>
      </c>
      <c r="F106" s="39">
        <f t="shared" si="21"/>
        <v>0</v>
      </c>
      <c r="G106" s="39">
        <f t="shared" si="21"/>
        <v>23.4</v>
      </c>
      <c r="H106" s="39">
        <f t="shared" si="21"/>
        <v>0</v>
      </c>
      <c r="I106" s="102">
        <f t="shared" si="16"/>
        <v>0</v>
      </c>
    </row>
    <row r="107" spans="1:9" ht="56.25">
      <c r="A107" s="30" t="s">
        <v>391</v>
      </c>
      <c r="B107" s="44">
        <v>600</v>
      </c>
      <c r="C107" s="35" t="s">
        <v>405</v>
      </c>
      <c r="D107" s="35" t="s">
        <v>612</v>
      </c>
      <c r="E107" s="35" t="s">
        <v>320</v>
      </c>
      <c r="F107" s="39">
        <f t="shared" si="21"/>
        <v>0</v>
      </c>
      <c r="G107" s="39">
        <f t="shared" si="21"/>
        <v>23.4</v>
      </c>
      <c r="H107" s="39">
        <f t="shared" si="21"/>
        <v>0</v>
      </c>
      <c r="I107" s="102">
        <f t="shared" si="16"/>
        <v>0</v>
      </c>
    </row>
    <row r="108" spans="1:9" ht="56.25">
      <c r="A108" s="30" t="s">
        <v>500</v>
      </c>
      <c r="B108" s="44">
        <v>600</v>
      </c>
      <c r="C108" s="35" t="s">
        <v>405</v>
      </c>
      <c r="D108" s="35" t="s">
        <v>612</v>
      </c>
      <c r="E108" s="35" t="s">
        <v>494</v>
      </c>
      <c r="F108" s="39"/>
      <c r="G108" s="39">
        <v>23.4</v>
      </c>
      <c r="H108" s="39">
        <v>0</v>
      </c>
      <c r="I108" s="102">
        <f t="shared" si="16"/>
        <v>0</v>
      </c>
    </row>
    <row r="109" spans="1:9" ht="191.25">
      <c r="A109" s="30" t="s">
        <v>613</v>
      </c>
      <c r="B109" s="44">
        <v>600</v>
      </c>
      <c r="C109" s="35" t="s">
        <v>405</v>
      </c>
      <c r="D109" s="35" t="s">
        <v>614</v>
      </c>
      <c r="E109" s="35"/>
      <c r="F109" s="39">
        <f aca="true" t="shared" si="22" ref="F109:H111">F110</f>
        <v>0</v>
      </c>
      <c r="G109" s="39">
        <f t="shared" si="22"/>
        <v>155</v>
      </c>
      <c r="H109" s="39">
        <f t="shared" si="22"/>
        <v>0</v>
      </c>
      <c r="I109" s="102">
        <f t="shared" si="16"/>
        <v>0</v>
      </c>
    </row>
    <row r="110" spans="1:9" ht="33.75">
      <c r="A110" s="30" t="s">
        <v>390</v>
      </c>
      <c r="B110" s="44">
        <v>600</v>
      </c>
      <c r="C110" s="35" t="s">
        <v>405</v>
      </c>
      <c r="D110" s="35" t="s">
        <v>614</v>
      </c>
      <c r="E110" s="35" t="s">
        <v>389</v>
      </c>
      <c r="F110" s="39">
        <f t="shared" si="22"/>
        <v>0</v>
      </c>
      <c r="G110" s="39">
        <f t="shared" si="22"/>
        <v>155</v>
      </c>
      <c r="H110" s="39">
        <f t="shared" si="22"/>
        <v>0</v>
      </c>
      <c r="I110" s="102">
        <f t="shared" si="16"/>
        <v>0</v>
      </c>
    </row>
    <row r="111" spans="1:9" ht="56.25">
      <c r="A111" s="30" t="s">
        <v>391</v>
      </c>
      <c r="B111" s="44">
        <v>600</v>
      </c>
      <c r="C111" s="35" t="s">
        <v>405</v>
      </c>
      <c r="D111" s="35" t="s">
        <v>614</v>
      </c>
      <c r="E111" s="35" t="s">
        <v>320</v>
      </c>
      <c r="F111" s="39">
        <f t="shared" si="22"/>
        <v>0</v>
      </c>
      <c r="G111" s="39">
        <f t="shared" si="22"/>
        <v>155</v>
      </c>
      <c r="H111" s="39">
        <f t="shared" si="22"/>
        <v>0</v>
      </c>
      <c r="I111" s="102">
        <f t="shared" si="16"/>
        <v>0</v>
      </c>
    </row>
    <row r="112" spans="1:9" ht="56.25">
      <c r="A112" s="30" t="s">
        <v>500</v>
      </c>
      <c r="B112" s="44">
        <v>600</v>
      </c>
      <c r="C112" s="35" t="s">
        <v>405</v>
      </c>
      <c r="D112" s="35" t="s">
        <v>614</v>
      </c>
      <c r="E112" s="35" t="s">
        <v>494</v>
      </c>
      <c r="F112" s="39"/>
      <c r="G112" s="39">
        <v>155</v>
      </c>
      <c r="H112" s="39">
        <v>0</v>
      </c>
      <c r="I112" s="102">
        <f t="shared" si="16"/>
        <v>0</v>
      </c>
    </row>
    <row r="113" spans="1:9" ht="56.25">
      <c r="A113" s="29" t="s">
        <v>658</v>
      </c>
      <c r="B113" s="44">
        <v>600</v>
      </c>
      <c r="C113" s="35" t="s">
        <v>405</v>
      </c>
      <c r="D113" s="35" t="s">
        <v>531</v>
      </c>
      <c r="E113" s="35"/>
      <c r="F113" s="39">
        <f aca="true" t="shared" si="23" ref="F113:H116">F114</f>
        <v>90</v>
      </c>
      <c r="G113" s="39">
        <f t="shared" si="23"/>
        <v>90</v>
      </c>
      <c r="H113" s="39">
        <f t="shared" si="23"/>
        <v>0</v>
      </c>
      <c r="I113" s="102">
        <f t="shared" si="16"/>
        <v>0</v>
      </c>
    </row>
    <row r="114" spans="1:9" ht="202.5">
      <c r="A114" s="42" t="s">
        <v>174</v>
      </c>
      <c r="B114" s="44">
        <v>600</v>
      </c>
      <c r="C114" s="35" t="s">
        <v>405</v>
      </c>
      <c r="D114" s="35" t="s">
        <v>530</v>
      </c>
      <c r="E114" s="35"/>
      <c r="F114" s="39">
        <f t="shared" si="23"/>
        <v>90</v>
      </c>
      <c r="G114" s="39">
        <f t="shared" si="23"/>
        <v>90</v>
      </c>
      <c r="H114" s="39">
        <f t="shared" si="23"/>
        <v>0</v>
      </c>
      <c r="I114" s="102">
        <f t="shared" si="16"/>
        <v>0</v>
      </c>
    </row>
    <row r="115" spans="1:9" ht="33.75">
      <c r="A115" s="30" t="s">
        <v>390</v>
      </c>
      <c r="B115" s="44">
        <v>600</v>
      </c>
      <c r="C115" s="35" t="s">
        <v>405</v>
      </c>
      <c r="D115" s="35" t="s">
        <v>530</v>
      </c>
      <c r="E115" s="35" t="s">
        <v>389</v>
      </c>
      <c r="F115" s="39">
        <f t="shared" si="23"/>
        <v>90</v>
      </c>
      <c r="G115" s="39">
        <f t="shared" si="23"/>
        <v>90</v>
      </c>
      <c r="H115" s="39">
        <f t="shared" si="23"/>
        <v>0</v>
      </c>
      <c r="I115" s="102">
        <f t="shared" si="16"/>
        <v>0</v>
      </c>
    </row>
    <row r="116" spans="1:9" ht="56.25">
      <c r="A116" s="30" t="s">
        <v>391</v>
      </c>
      <c r="B116" s="44">
        <v>600</v>
      </c>
      <c r="C116" s="35" t="s">
        <v>405</v>
      </c>
      <c r="D116" s="35" t="s">
        <v>530</v>
      </c>
      <c r="E116" s="35" t="s">
        <v>320</v>
      </c>
      <c r="F116" s="39">
        <f t="shared" si="23"/>
        <v>90</v>
      </c>
      <c r="G116" s="39">
        <f t="shared" si="23"/>
        <v>90</v>
      </c>
      <c r="H116" s="39">
        <f t="shared" si="23"/>
        <v>0</v>
      </c>
      <c r="I116" s="102">
        <f t="shared" si="16"/>
        <v>0</v>
      </c>
    </row>
    <row r="117" spans="1:9" ht="56.25">
      <c r="A117" s="30" t="s">
        <v>501</v>
      </c>
      <c r="B117" s="44">
        <v>600</v>
      </c>
      <c r="C117" s="35" t="s">
        <v>405</v>
      </c>
      <c r="D117" s="35" t="s">
        <v>530</v>
      </c>
      <c r="E117" s="35" t="s">
        <v>495</v>
      </c>
      <c r="F117" s="39">
        <v>90</v>
      </c>
      <c r="G117" s="39">
        <v>90</v>
      </c>
      <c r="H117" s="39">
        <v>0</v>
      </c>
      <c r="I117" s="102">
        <f t="shared" si="16"/>
        <v>0</v>
      </c>
    </row>
    <row r="118" spans="1:9" ht="78.75">
      <c r="A118" s="43" t="s">
        <v>470</v>
      </c>
      <c r="B118" s="44">
        <v>600</v>
      </c>
      <c r="C118" s="35" t="s">
        <v>405</v>
      </c>
      <c r="D118" s="35" t="s">
        <v>514</v>
      </c>
      <c r="E118" s="35"/>
      <c r="F118" s="39">
        <f aca="true" t="shared" si="24" ref="F118:H122">F119</f>
        <v>970.8</v>
      </c>
      <c r="G118" s="39">
        <f t="shared" si="24"/>
        <v>1572.81</v>
      </c>
      <c r="H118" s="39">
        <f t="shared" si="24"/>
        <v>0</v>
      </c>
      <c r="I118" s="102">
        <f t="shared" si="16"/>
        <v>0</v>
      </c>
    </row>
    <row r="119" spans="1:9" ht="78.75">
      <c r="A119" s="43" t="s">
        <v>471</v>
      </c>
      <c r="B119" s="44">
        <v>600</v>
      </c>
      <c r="C119" s="35" t="s">
        <v>405</v>
      </c>
      <c r="D119" s="35" t="s">
        <v>515</v>
      </c>
      <c r="E119" s="35"/>
      <c r="F119" s="39">
        <f t="shared" si="24"/>
        <v>970.8</v>
      </c>
      <c r="G119" s="39">
        <f>G120+G124+G128</f>
        <v>1572.81</v>
      </c>
      <c r="H119" s="39">
        <f>H120+H124+H128</f>
        <v>0</v>
      </c>
      <c r="I119" s="102">
        <f t="shared" si="16"/>
        <v>0</v>
      </c>
    </row>
    <row r="120" spans="1:9" ht="202.5">
      <c r="A120" s="42" t="s">
        <v>179</v>
      </c>
      <c r="B120" s="44">
        <v>600</v>
      </c>
      <c r="C120" s="35" t="s">
        <v>405</v>
      </c>
      <c r="D120" s="35" t="s">
        <v>532</v>
      </c>
      <c r="E120" s="35"/>
      <c r="F120" s="39">
        <f t="shared" si="24"/>
        <v>970.8</v>
      </c>
      <c r="G120" s="39">
        <f t="shared" si="24"/>
        <v>970.8</v>
      </c>
      <c r="H120" s="39">
        <f t="shared" si="24"/>
        <v>0</v>
      </c>
      <c r="I120" s="102">
        <f t="shared" si="16"/>
        <v>0</v>
      </c>
    </row>
    <row r="121" spans="1:9" ht="33.75">
      <c r="A121" s="30" t="s">
        <v>390</v>
      </c>
      <c r="B121" s="44">
        <v>600</v>
      </c>
      <c r="C121" s="35" t="s">
        <v>405</v>
      </c>
      <c r="D121" s="35" t="s">
        <v>532</v>
      </c>
      <c r="E121" s="35" t="s">
        <v>389</v>
      </c>
      <c r="F121" s="39">
        <f t="shared" si="24"/>
        <v>970.8</v>
      </c>
      <c r="G121" s="39">
        <f t="shared" si="24"/>
        <v>970.8</v>
      </c>
      <c r="H121" s="39">
        <f t="shared" si="24"/>
        <v>0</v>
      </c>
      <c r="I121" s="102">
        <f t="shared" si="16"/>
        <v>0</v>
      </c>
    </row>
    <row r="122" spans="1:9" ht="56.25">
      <c r="A122" s="30" t="s">
        <v>391</v>
      </c>
      <c r="B122" s="44">
        <v>600</v>
      </c>
      <c r="C122" s="35" t="s">
        <v>405</v>
      </c>
      <c r="D122" s="35" t="s">
        <v>532</v>
      </c>
      <c r="E122" s="35" t="s">
        <v>320</v>
      </c>
      <c r="F122" s="39">
        <f t="shared" si="24"/>
        <v>970.8</v>
      </c>
      <c r="G122" s="39">
        <f t="shared" si="24"/>
        <v>970.8</v>
      </c>
      <c r="H122" s="39">
        <f t="shared" si="24"/>
        <v>0</v>
      </c>
      <c r="I122" s="102">
        <f t="shared" si="16"/>
        <v>0</v>
      </c>
    </row>
    <row r="123" spans="1:9" ht="56.25">
      <c r="A123" s="30" t="s">
        <v>500</v>
      </c>
      <c r="B123" s="44">
        <v>600</v>
      </c>
      <c r="C123" s="35" t="s">
        <v>405</v>
      </c>
      <c r="D123" s="35" t="s">
        <v>532</v>
      </c>
      <c r="E123" s="35" t="s">
        <v>494</v>
      </c>
      <c r="F123" s="39">
        <v>970.8</v>
      </c>
      <c r="G123" s="39">
        <v>970.8</v>
      </c>
      <c r="H123" s="39">
        <v>0</v>
      </c>
      <c r="I123" s="102">
        <f t="shared" si="16"/>
        <v>0</v>
      </c>
    </row>
    <row r="124" spans="1:9" ht="247.5">
      <c r="A124" s="30" t="s">
        <v>656</v>
      </c>
      <c r="B124" s="44">
        <v>600</v>
      </c>
      <c r="C124" s="35" t="s">
        <v>405</v>
      </c>
      <c r="D124" s="35" t="s">
        <v>630</v>
      </c>
      <c r="E124" s="35"/>
      <c r="F124" s="39"/>
      <c r="G124" s="39">
        <f aca="true" t="shared" si="25" ref="G124:H126">G125</f>
        <v>0.61</v>
      </c>
      <c r="H124" s="39">
        <f t="shared" si="25"/>
        <v>0</v>
      </c>
      <c r="I124" s="102">
        <f t="shared" si="16"/>
        <v>0</v>
      </c>
    </row>
    <row r="125" spans="1:9" ht="33.75">
      <c r="A125" s="30" t="s">
        <v>390</v>
      </c>
      <c r="B125" s="44">
        <v>600</v>
      </c>
      <c r="C125" s="35" t="s">
        <v>405</v>
      </c>
      <c r="D125" s="35" t="s">
        <v>630</v>
      </c>
      <c r="E125" s="35" t="s">
        <v>389</v>
      </c>
      <c r="F125" s="39">
        <v>0</v>
      </c>
      <c r="G125" s="39">
        <f t="shared" si="25"/>
        <v>0.61</v>
      </c>
      <c r="H125" s="39">
        <f t="shared" si="25"/>
        <v>0</v>
      </c>
      <c r="I125" s="102">
        <f t="shared" si="16"/>
        <v>0</v>
      </c>
    </row>
    <row r="126" spans="1:9" ht="56.25">
      <c r="A126" s="30" t="s">
        <v>391</v>
      </c>
      <c r="B126" s="44">
        <v>600</v>
      </c>
      <c r="C126" s="35" t="s">
        <v>405</v>
      </c>
      <c r="D126" s="35" t="s">
        <v>630</v>
      </c>
      <c r="E126" s="35" t="s">
        <v>320</v>
      </c>
      <c r="F126" s="39">
        <v>0</v>
      </c>
      <c r="G126" s="39">
        <f t="shared" si="25"/>
        <v>0.61</v>
      </c>
      <c r="H126" s="39">
        <f t="shared" si="25"/>
        <v>0</v>
      </c>
      <c r="I126" s="102">
        <f t="shared" si="16"/>
        <v>0</v>
      </c>
    </row>
    <row r="127" spans="1:9" ht="56.25">
      <c r="A127" s="30" t="s">
        <v>500</v>
      </c>
      <c r="B127" s="44">
        <v>600</v>
      </c>
      <c r="C127" s="35" t="s">
        <v>405</v>
      </c>
      <c r="D127" s="35" t="s">
        <v>630</v>
      </c>
      <c r="E127" s="35" t="s">
        <v>494</v>
      </c>
      <c r="F127" s="39">
        <v>0</v>
      </c>
      <c r="G127" s="39">
        <v>0.61</v>
      </c>
      <c r="H127" s="39">
        <v>0</v>
      </c>
      <c r="I127" s="102">
        <f t="shared" si="16"/>
        <v>0</v>
      </c>
    </row>
    <row r="128" spans="1:9" ht="258.75">
      <c r="A128" s="30" t="s">
        <v>655</v>
      </c>
      <c r="B128" s="44">
        <v>600</v>
      </c>
      <c r="C128" s="35" t="s">
        <v>405</v>
      </c>
      <c r="D128" s="35" t="s">
        <v>631</v>
      </c>
      <c r="E128" s="35"/>
      <c r="F128" s="39">
        <f aca="true" t="shared" si="26" ref="F128:H130">F129</f>
        <v>0</v>
      </c>
      <c r="G128" s="39">
        <f t="shared" si="26"/>
        <v>601.4</v>
      </c>
      <c r="H128" s="39">
        <f t="shared" si="26"/>
        <v>0</v>
      </c>
      <c r="I128" s="102">
        <f t="shared" si="16"/>
        <v>0</v>
      </c>
    </row>
    <row r="129" spans="1:9" ht="33.75">
      <c r="A129" s="30" t="s">
        <v>390</v>
      </c>
      <c r="B129" s="44">
        <v>600</v>
      </c>
      <c r="C129" s="35" t="s">
        <v>405</v>
      </c>
      <c r="D129" s="35" t="s">
        <v>631</v>
      </c>
      <c r="E129" s="35" t="s">
        <v>389</v>
      </c>
      <c r="F129" s="39">
        <f t="shared" si="26"/>
        <v>0</v>
      </c>
      <c r="G129" s="39">
        <f t="shared" si="26"/>
        <v>601.4</v>
      </c>
      <c r="H129" s="39">
        <f t="shared" si="26"/>
        <v>0</v>
      </c>
      <c r="I129" s="102">
        <f t="shared" si="16"/>
        <v>0</v>
      </c>
    </row>
    <row r="130" spans="1:9" ht="56.25">
      <c r="A130" s="30" t="s">
        <v>391</v>
      </c>
      <c r="B130" s="44">
        <v>600</v>
      </c>
      <c r="C130" s="35" t="s">
        <v>405</v>
      </c>
      <c r="D130" s="35" t="s">
        <v>631</v>
      </c>
      <c r="E130" s="35" t="s">
        <v>320</v>
      </c>
      <c r="F130" s="39">
        <f t="shared" si="26"/>
        <v>0</v>
      </c>
      <c r="G130" s="39">
        <f t="shared" si="26"/>
        <v>601.4</v>
      </c>
      <c r="H130" s="39">
        <f t="shared" si="26"/>
        <v>0</v>
      </c>
      <c r="I130" s="102">
        <f t="shared" si="16"/>
        <v>0</v>
      </c>
    </row>
    <row r="131" spans="1:9" ht="56.25">
      <c r="A131" s="30" t="s">
        <v>500</v>
      </c>
      <c r="B131" s="44">
        <v>600</v>
      </c>
      <c r="C131" s="35" t="s">
        <v>405</v>
      </c>
      <c r="D131" s="35" t="s">
        <v>631</v>
      </c>
      <c r="E131" s="35" t="s">
        <v>494</v>
      </c>
      <c r="F131" s="39">
        <v>0</v>
      </c>
      <c r="G131" s="39">
        <v>601.4</v>
      </c>
      <c r="H131" s="39">
        <v>0</v>
      </c>
      <c r="I131" s="102">
        <f t="shared" si="16"/>
        <v>0</v>
      </c>
    </row>
    <row r="132" spans="1:9" ht="22.5">
      <c r="A132" s="29" t="s">
        <v>241</v>
      </c>
      <c r="B132" s="44">
        <v>600</v>
      </c>
      <c r="C132" s="35" t="s">
        <v>484</v>
      </c>
      <c r="D132" s="35"/>
      <c r="E132" s="35"/>
      <c r="F132" s="39">
        <f>F133+F140</f>
        <v>3968.6</v>
      </c>
      <c r="G132" s="39">
        <f>G133+G140</f>
        <v>15202.949999999999</v>
      </c>
      <c r="H132" s="39">
        <f>H133+H140</f>
        <v>12915.98</v>
      </c>
      <c r="I132" s="102">
        <f t="shared" si="16"/>
        <v>84.95706425397704</v>
      </c>
    </row>
    <row r="133" spans="1:9" ht="12.75">
      <c r="A133" s="29" t="s">
        <v>215</v>
      </c>
      <c r="B133" s="44">
        <v>600</v>
      </c>
      <c r="C133" s="35" t="s">
        <v>485</v>
      </c>
      <c r="D133" s="37"/>
      <c r="E133" s="37"/>
      <c r="F133" s="39">
        <f aca="true" t="shared" si="27" ref="F133:H138">F134</f>
        <v>78.7</v>
      </c>
      <c r="G133" s="39">
        <f t="shared" si="27"/>
        <v>78.7</v>
      </c>
      <c r="H133" s="39">
        <f t="shared" si="27"/>
        <v>0.66</v>
      </c>
      <c r="I133" s="102">
        <f t="shared" si="16"/>
        <v>0.8386277001270648</v>
      </c>
    </row>
    <row r="134" spans="1:9" ht="78.75">
      <c r="A134" s="29" t="s">
        <v>486</v>
      </c>
      <c r="B134" s="44">
        <v>600</v>
      </c>
      <c r="C134" s="35" t="s">
        <v>485</v>
      </c>
      <c r="D134" s="37" t="s">
        <v>514</v>
      </c>
      <c r="E134" s="37"/>
      <c r="F134" s="39">
        <f t="shared" si="27"/>
        <v>78.7</v>
      </c>
      <c r="G134" s="39">
        <f t="shared" si="27"/>
        <v>78.7</v>
      </c>
      <c r="H134" s="39">
        <f t="shared" si="27"/>
        <v>0.66</v>
      </c>
      <c r="I134" s="102">
        <f t="shared" si="16"/>
        <v>0.8386277001270648</v>
      </c>
    </row>
    <row r="135" spans="1:9" ht="56.25">
      <c r="A135" s="29" t="s">
        <v>487</v>
      </c>
      <c r="B135" s="44">
        <v>600</v>
      </c>
      <c r="C135" s="35" t="s">
        <v>485</v>
      </c>
      <c r="D135" s="37" t="s">
        <v>516</v>
      </c>
      <c r="E135" s="37"/>
      <c r="F135" s="39">
        <f t="shared" si="27"/>
        <v>78.7</v>
      </c>
      <c r="G135" s="39">
        <f t="shared" si="27"/>
        <v>78.7</v>
      </c>
      <c r="H135" s="39">
        <f t="shared" si="27"/>
        <v>0.66</v>
      </c>
      <c r="I135" s="102">
        <f t="shared" si="16"/>
        <v>0.8386277001270648</v>
      </c>
    </row>
    <row r="136" spans="1:9" ht="168.75">
      <c r="A136" s="42" t="s">
        <v>178</v>
      </c>
      <c r="B136" s="44">
        <v>600</v>
      </c>
      <c r="C136" s="35" t="s">
        <v>485</v>
      </c>
      <c r="D136" s="37" t="s">
        <v>529</v>
      </c>
      <c r="E136" s="37"/>
      <c r="F136" s="39">
        <f t="shared" si="27"/>
        <v>78.7</v>
      </c>
      <c r="G136" s="39">
        <f t="shared" si="27"/>
        <v>78.7</v>
      </c>
      <c r="H136" s="39">
        <f t="shared" si="27"/>
        <v>0.66</v>
      </c>
      <c r="I136" s="102">
        <f t="shared" si="16"/>
        <v>0.8386277001270648</v>
      </c>
    </row>
    <row r="137" spans="1:9" ht="33.75">
      <c r="A137" s="30" t="s">
        <v>390</v>
      </c>
      <c r="B137" s="44">
        <v>600</v>
      </c>
      <c r="C137" s="35" t="s">
        <v>485</v>
      </c>
      <c r="D137" s="37" t="s">
        <v>529</v>
      </c>
      <c r="E137" s="37" t="s">
        <v>389</v>
      </c>
      <c r="F137" s="39">
        <f t="shared" si="27"/>
        <v>78.7</v>
      </c>
      <c r="G137" s="39">
        <f t="shared" si="27"/>
        <v>78.7</v>
      </c>
      <c r="H137" s="39">
        <f t="shared" si="27"/>
        <v>0.66</v>
      </c>
      <c r="I137" s="102">
        <f t="shared" si="16"/>
        <v>0.8386277001270648</v>
      </c>
    </row>
    <row r="138" spans="1:9" ht="56.25">
      <c r="A138" s="30" t="s">
        <v>391</v>
      </c>
      <c r="B138" s="44">
        <v>600</v>
      </c>
      <c r="C138" s="35" t="s">
        <v>485</v>
      </c>
      <c r="D138" s="37" t="s">
        <v>529</v>
      </c>
      <c r="E138" s="37" t="s">
        <v>320</v>
      </c>
      <c r="F138" s="39">
        <f t="shared" si="27"/>
        <v>78.7</v>
      </c>
      <c r="G138" s="39">
        <f t="shared" si="27"/>
        <v>78.7</v>
      </c>
      <c r="H138" s="39">
        <f t="shared" si="27"/>
        <v>0.66</v>
      </c>
      <c r="I138" s="102">
        <f t="shared" si="16"/>
        <v>0.8386277001270648</v>
      </c>
    </row>
    <row r="139" spans="1:9" ht="56.25">
      <c r="A139" s="30" t="s">
        <v>500</v>
      </c>
      <c r="B139" s="44">
        <v>600</v>
      </c>
      <c r="C139" s="35" t="s">
        <v>485</v>
      </c>
      <c r="D139" s="37" t="s">
        <v>529</v>
      </c>
      <c r="E139" s="37" t="s">
        <v>494</v>
      </c>
      <c r="F139" s="39">
        <v>78.7</v>
      </c>
      <c r="G139" s="39">
        <v>78.7</v>
      </c>
      <c r="H139" s="39">
        <v>0.66</v>
      </c>
      <c r="I139" s="102">
        <f t="shared" si="16"/>
        <v>0.8386277001270648</v>
      </c>
    </row>
    <row r="140" spans="1:9" ht="12.75">
      <c r="A140" s="29" t="s">
        <v>217</v>
      </c>
      <c r="B140" s="44">
        <v>600</v>
      </c>
      <c r="C140" s="35" t="s">
        <v>496</v>
      </c>
      <c r="D140" s="37"/>
      <c r="E140" s="37"/>
      <c r="F140" s="39">
        <f aca="true" t="shared" si="28" ref="F140:H142">F141</f>
        <v>3889.9</v>
      </c>
      <c r="G140" s="39">
        <f t="shared" si="28"/>
        <v>15124.249999999998</v>
      </c>
      <c r="H140" s="39">
        <f t="shared" si="28"/>
        <v>12915.32</v>
      </c>
      <c r="I140" s="102">
        <f t="shared" si="16"/>
        <v>85.39477990644166</v>
      </c>
    </row>
    <row r="141" spans="1:9" ht="78.75">
      <c r="A141" s="29" t="s">
        <v>486</v>
      </c>
      <c r="B141" s="44">
        <v>600</v>
      </c>
      <c r="C141" s="35" t="s">
        <v>497</v>
      </c>
      <c r="D141" s="37" t="s">
        <v>514</v>
      </c>
      <c r="E141" s="37"/>
      <c r="F141" s="39">
        <f t="shared" si="28"/>
        <v>3889.9</v>
      </c>
      <c r="G141" s="39">
        <f t="shared" si="28"/>
        <v>15124.249999999998</v>
      </c>
      <c r="H141" s="39">
        <f t="shared" si="28"/>
        <v>12915.32</v>
      </c>
      <c r="I141" s="102">
        <f t="shared" si="16"/>
        <v>85.39477990644166</v>
      </c>
    </row>
    <row r="142" spans="1:9" ht="78.75">
      <c r="A142" s="29" t="s">
        <v>471</v>
      </c>
      <c r="B142" s="44">
        <v>600</v>
      </c>
      <c r="C142" s="35" t="s">
        <v>497</v>
      </c>
      <c r="D142" s="37" t="s">
        <v>515</v>
      </c>
      <c r="E142" s="37"/>
      <c r="F142" s="39">
        <f t="shared" si="28"/>
        <v>3889.9</v>
      </c>
      <c r="G142" s="39">
        <f t="shared" si="28"/>
        <v>15124.249999999998</v>
      </c>
      <c r="H142" s="39">
        <f t="shared" si="28"/>
        <v>12915.32</v>
      </c>
      <c r="I142" s="102">
        <f t="shared" si="16"/>
        <v>85.39477990644166</v>
      </c>
    </row>
    <row r="143" spans="1:9" ht="191.25">
      <c r="A143" s="42" t="s">
        <v>177</v>
      </c>
      <c r="B143" s="44">
        <v>600</v>
      </c>
      <c r="C143" s="35" t="s">
        <v>496</v>
      </c>
      <c r="D143" s="37" t="s">
        <v>515</v>
      </c>
      <c r="E143" s="35"/>
      <c r="F143" s="39">
        <f>F144+F147</f>
        <v>3889.9</v>
      </c>
      <c r="G143" s="39">
        <f>G144+G147+G158+G154</f>
        <v>15124.249999999998</v>
      </c>
      <c r="H143" s="39">
        <f>H144+H147+H158+H154</f>
        <v>12915.32</v>
      </c>
      <c r="I143" s="102">
        <f t="shared" si="16"/>
        <v>85.39477990644166</v>
      </c>
    </row>
    <row r="144" spans="1:9" ht="213.75">
      <c r="A144" s="42" t="s">
        <v>175</v>
      </c>
      <c r="B144" s="44">
        <v>600</v>
      </c>
      <c r="C144" s="35" t="s">
        <v>496</v>
      </c>
      <c r="D144" s="35" t="s">
        <v>534</v>
      </c>
      <c r="E144" s="35" t="s">
        <v>389</v>
      </c>
      <c r="F144" s="39">
        <f aca="true" t="shared" si="29" ref="F144:H145">F145</f>
        <v>1430.92</v>
      </c>
      <c r="G144" s="39">
        <f t="shared" si="29"/>
        <v>1530.72</v>
      </c>
      <c r="H144" s="39">
        <f t="shared" si="29"/>
        <v>645.98</v>
      </c>
      <c r="I144" s="102">
        <f t="shared" si="16"/>
        <v>42.20105571234452</v>
      </c>
    </row>
    <row r="145" spans="1:9" ht="56.25">
      <c r="A145" s="42" t="s">
        <v>391</v>
      </c>
      <c r="B145" s="44">
        <v>600</v>
      </c>
      <c r="C145" s="35" t="s">
        <v>497</v>
      </c>
      <c r="D145" s="35" t="s">
        <v>534</v>
      </c>
      <c r="E145" s="35" t="s">
        <v>320</v>
      </c>
      <c r="F145" s="39">
        <f t="shared" si="29"/>
        <v>1430.92</v>
      </c>
      <c r="G145" s="39">
        <f t="shared" si="29"/>
        <v>1530.72</v>
      </c>
      <c r="H145" s="39">
        <f t="shared" si="29"/>
        <v>645.98</v>
      </c>
      <c r="I145" s="102">
        <f t="shared" si="16"/>
        <v>42.20105571234452</v>
      </c>
    </row>
    <row r="146" spans="1:9" ht="56.25">
      <c r="A146" s="30" t="s">
        <v>500</v>
      </c>
      <c r="B146" s="44">
        <v>600</v>
      </c>
      <c r="C146" s="35" t="s">
        <v>497</v>
      </c>
      <c r="D146" s="35" t="s">
        <v>534</v>
      </c>
      <c r="E146" s="35" t="s">
        <v>494</v>
      </c>
      <c r="F146" s="39">
        <v>1430.92</v>
      </c>
      <c r="G146" s="39">
        <v>1530.72</v>
      </c>
      <c r="H146" s="39">
        <v>645.98</v>
      </c>
      <c r="I146" s="102">
        <f t="shared" si="16"/>
        <v>42.20105571234452</v>
      </c>
    </row>
    <row r="147" spans="1:9" ht="213.75">
      <c r="A147" s="42" t="s">
        <v>176</v>
      </c>
      <c r="B147" s="44">
        <v>600</v>
      </c>
      <c r="C147" s="35" t="s">
        <v>496</v>
      </c>
      <c r="D147" s="35" t="s">
        <v>533</v>
      </c>
      <c r="E147" s="35"/>
      <c r="F147" s="39">
        <f>F148+F151</f>
        <v>2458.98</v>
      </c>
      <c r="G147" s="39">
        <f>G148+G151</f>
        <v>2310.22</v>
      </c>
      <c r="H147" s="39">
        <f>H148+H151</f>
        <v>1134.38</v>
      </c>
      <c r="I147" s="102">
        <f aca="true" t="shared" si="30" ref="I147:I154">H147/G147*100</f>
        <v>49.10268286137252</v>
      </c>
    </row>
    <row r="148" spans="1:9" ht="112.5">
      <c r="A148" s="42" t="s">
        <v>488</v>
      </c>
      <c r="B148" s="44">
        <v>600</v>
      </c>
      <c r="C148" s="35" t="s">
        <v>496</v>
      </c>
      <c r="D148" s="35" t="s">
        <v>533</v>
      </c>
      <c r="E148" s="35" t="s">
        <v>318</v>
      </c>
      <c r="F148" s="39">
        <f aca="true" t="shared" si="31" ref="F148:H149">F149</f>
        <v>1571.4</v>
      </c>
      <c r="G148" s="39">
        <f t="shared" si="31"/>
        <v>1423.06</v>
      </c>
      <c r="H148" s="39">
        <f t="shared" si="31"/>
        <v>744.07</v>
      </c>
      <c r="I148" s="102">
        <f t="shared" si="30"/>
        <v>52.28662178685368</v>
      </c>
    </row>
    <row r="149" spans="1:9" ht="33.75">
      <c r="A149" s="42" t="s">
        <v>489</v>
      </c>
      <c r="B149" s="44">
        <v>600</v>
      </c>
      <c r="C149" s="35" t="s">
        <v>496</v>
      </c>
      <c r="D149" s="35" t="s">
        <v>533</v>
      </c>
      <c r="E149" s="35" t="s">
        <v>285</v>
      </c>
      <c r="F149" s="39">
        <f t="shared" si="31"/>
        <v>1571.4</v>
      </c>
      <c r="G149" s="39">
        <f t="shared" si="31"/>
        <v>1423.06</v>
      </c>
      <c r="H149" s="39">
        <f t="shared" si="31"/>
        <v>744.07</v>
      </c>
      <c r="I149" s="102">
        <f t="shared" si="30"/>
        <v>52.28662178685368</v>
      </c>
    </row>
    <row r="150" spans="1:9" ht="56.25">
      <c r="A150" s="30" t="s">
        <v>575</v>
      </c>
      <c r="B150" s="44">
        <v>600</v>
      </c>
      <c r="C150" s="35" t="s">
        <v>497</v>
      </c>
      <c r="D150" s="35" t="s">
        <v>533</v>
      </c>
      <c r="E150" s="35" t="s">
        <v>493</v>
      </c>
      <c r="F150" s="39">
        <v>1571.4</v>
      </c>
      <c r="G150" s="39">
        <v>1423.06</v>
      </c>
      <c r="H150" s="39">
        <v>744.07</v>
      </c>
      <c r="I150" s="102">
        <f t="shared" si="30"/>
        <v>52.28662178685368</v>
      </c>
    </row>
    <row r="151" spans="1:9" ht="33.75">
      <c r="A151" s="42" t="s">
        <v>390</v>
      </c>
      <c r="B151" s="44">
        <v>600</v>
      </c>
      <c r="C151" s="35" t="s">
        <v>497</v>
      </c>
      <c r="D151" s="35" t="s">
        <v>533</v>
      </c>
      <c r="E151" s="35" t="s">
        <v>389</v>
      </c>
      <c r="F151" s="39">
        <f aca="true" t="shared" si="32" ref="F151:H152">F152</f>
        <v>887.58</v>
      </c>
      <c r="G151" s="39">
        <f t="shared" si="32"/>
        <v>887.16</v>
      </c>
      <c r="H151" s="39">
        <f t="shared" si="32"/>
        <v>390.31</v>
      </c>
      <c r="I151" s="102">
        <f t="shared" si="30"/>
        <v>43.995446142747646</v>
      </c>
    </row>
    <row r="152" spans="1:9" ht="56.25">
      <c r="A152" s="42" t="s">
        <v>391</v>
      </c>
      <c r="B152" s="44">
        <v>600</v>
      </c>
      <c r="C152" s="35" t="s">
        <v>497</v>
      </c>
      <c r="D152" s="35" t="s">
        <v>533</v>
      </c>
      <c r="E152" s="35" t="s">
        <v>320</v>
      </c>
      <c r="F152" s="39">
        <f t="shared" si="32"/>
        <v>887.58</v>
      </c>
      <c r="G152" s="39">
        <f t="shared" si="32"/>
        <v>887.16</v>
      </c>
      <c r="H152" s="39">
        <f t="shared" si="32"/>
        <v>390.31</v>
      </c>
      <c r="I152" s="102">
        <f t="shared" si="30"/>
        <v>43.995446142747646</v>
      </c>
    </row>
    <row r="153" spans="1:9" ht="56.25">
      <c r="A153" s="30" t="s">
        <v>500</v>
      </c>
      <c r="B153" s="44">
        <v>600</v>
      </c>
      <c r="C153" s="35" t="s">
        <v>497</v>
      </c>
      <c r="D153" s="35" t="s">
        <v>533</v>
      </c>
      <c r="E153" s="35" t="s">
        <v>494</v>
      </c>
      <c r="F153" s="39">
        <v>887.58</v>
      </c>
      <c r="G153" s="39">
        <v>887.16</v>
      </c>
      <c r="H153" s="39">
        <v>390.31</v>
      </c>
      <c r="I153" s="102">
        <f t="shared" si="30"/>
        <v>43.995446142747646</v>
      </c>
    </row>
    <row r="154" spans="1:9" ht="348.75">
      <c r="A154" s="30" t="s">
        <v>72</v>
      </c>
      <c r="B154" s="44">
        <v>600</v>
      </c>
      <c r="C154" s="35" t="s">
        <v>496</v>
      </c>
      <c r="D154" s="35" t="s">
        <v>73</v>
      </c>
      <c r="E154" s="35"/>
      <c r="F154" s="39">
        <f aca="true" t="shared" si="33" ref="F154:H156">F155</f>
        <v>0</v>
      </c>
      <c r="G154" s="39">
        <f t="shared" si="33"/>
        <v>148.35</v>
      </c>
      <c r="H154" s="39">
        <f t="shared" si="33"/>
        <v>0</v>
      </c>
      <c r="I154" s="102">
        <f t="shared" si="30"/>
        <v>0</v>
      </c>
    </row>
    <row r="155" spans="1:9" ht="112.5">
      <c r="A155" s="42" t="s">
        <v>488</v>
      </c>
      <c r="B155" s="44">
        <v>600</v>
      </c>
      <c r="C155" s="35" t="s">
        <v>496</v>
      </c>
      <c r="D155" s="35" t="s">
        <v>73</v>
      </c>
      <c r="E155" s="35" t="s">
        <v>318</v>
      </c>
      <c r="F155" s="39">
        <f t="shared" si="33"/>
        <v>0</v>
      </c>
      <c r="G155" s="39">
        <f t="shared" si="33"/>
        <v>148.35</v>
      </c>
      <c r="H155" s="39">
        <f t="shared" si="33"/>
        <v>0</v>
      </c>
      <c r="I155" s="102">
        <f>H155/G155*100</f>
        <v>0</v>
      </c>
    </row>
    <row r="156" spans="1:9" ht="33.75">
      <c r="A156" s="42" t="s">
        <v>489</v>
      </c>
      <c r="B156" s="44">
        <v>600</v>
      </c>
      <c r="C156" s="35" t="s">
        <v>496</v>
      </c>
      <c r="D156" s="35" t="s">
        <v>73</v>
      </c>
      <c r="E156" s="35" t="s">
        <v>285</v>
      </c>
      <c r="F156" s="39">
        <f t="shared" si="33"/>
        <v>0</v>
      </c>
      <c r="G156" s="39">
        <f t="shared" si="33"/>
        <v>148.35</v>
      </c>
      <c r="H156" s="39">
        <f t="shared" si="33"/>
        <v>0</v>
      </c>
      <c r="I156" s="102">
        <f>H156/G156*100</f>
        <v>0</v>
      </c>
    </row>
    <row r="157" spans="1:9" ht="56.25">
      <c r="A157" s="30" t="s">
        <v>575</v>
      </c>
      <c r="B157" s="44">
        <v>600</v>
      </c>
      <c r="C157" s="35" t="s">
        <v>497</v>
      </c>
      <c r="D157" s="35" t="s">
        <v>73</v>
      </c>
      <c r="E157" s="35" t="s">
        <v>493</v>
      </c>
      <c r="F157" s="39">
        <v>0</v>
      </c>
      <c r="G157" s="39">
        <v>148.35</v>
      </c>
      <c r="H157" s="39">
        <v>0</v>
      </c>
      <c r="I157" s="102">
        <f>H157/G157*100</f>
        <v>0</v>
      </c>
    </row>
    <row r="158" spans="1:9" ht="315">
      <c r="A158" s="30" t="s">
        <v>657</v>
      </c>
      <c r="B158" s="44">
        <v>600</v>
      </c>
      <c r="C158" s="35" t="s">
        <v>497</v>
      </c>
      <c r="D158" s="35" t="s">
        <v>623</v>
      </c>
      <c r="E158" s="35"/>
      <c r="F158" s="39">
        <v>0</v>
      </c>
      <c r="G158" s="39">
        <f aca="true" t="shared" si="34" ref="G158:H160">G159</f>
        <v>11134.96</v>
      </c>
      <c r="H158" s="39">
        <f t="shared" si="34"/>
        <v>11134.96</v>
      </c>
      <c r="I158" s="102">
        <f aca="true" t="shared" si="35" ref="I158:I213">H158/G158*100</f>
        <v>100</v>
      </c>
    </row>
    <row r="159" spans="1:9" ht="67.5">
      <c r="A159" s="30" t="s">
        <v>626</v>
      </c>
      <c r="B159" s="44">
        <v>600</v>
      </c>
      <c r="C159" s="35" t="s">
        <v>497</v>
      </c>
      <c r="D159" s="35" t="s">
        <v>623</v>
      </c>
      <c r="E159" s="35" t="s">
        <v>625</v>
      </c>
      <c r="F159" s="39">
        <v>0</v>
      </c>
      <c r="G159" s="39">
        <f t="shared" si="34"/>
        <v>11134.96</v>
      </c>
      <c r="H159" s="39">
        <f t="shared" si="34"/>
        <v>11134.96</v>
      </c>
      <c r="I159" s="102">
        <f t="shared" si="35"/>
        <v>100</v>
      </c>
    </row>
    <row r="160" spans="1:9" ht="12.75">
      <c r="A160" s="30" t="s">
        <v>628</v>
      </c>
      <c r="B160" s="44">
        <v>600</v>
      </c>
      <c r="C160" s="35" t="s">
        <v>497</v>
      </c>
      <c r="D160" s="35" t="s">
        <v>623</v>
      </c>
      <c r="E160" s="35" t="s">
        <v>627</v>
      </c>
      <c r="F160" s="39">
        <v>0</v>
      </c>
      <c r="G160" s="39">
        <f t="shared" si="34"/>
        <v>11134.96</v>
      </c>
      <c r="H160" s="39">
        <f t="shared" si="34"/>
        <v>11134.96</v>
      </c>
      <c r="I160" s="102">
        <f t="shared" si="35"/>
        <v>100</v>
      </c>
    </row>
    <row r="161" spans="1:9" ht="67.5">
      <c r="A161" s="30" t="s">
        <v>629</v>
      </c>
      <c r="B161" s="44">
        <v>600</v>
      </c>
      <c r="C161" s="35" t="s">
        <v>497</v>
      </c>
      <c r="D161" s="35" t="s">
        <v>623</v>
      </c>
      <c r="E161" s="35" t="s">
        <v>624</v>
      </c>
      <c r="F161" s="39">
        <v>0</v>
      </c>
      <c r="G161" s="39">
        <v>11134.96</v>
      </c>
      <c r="H161" s="39">
        <v>11134.96</v>
      </c>
      <c r="I161" s="102">
        <f t="shared" si="35"/>
        <v>100</v>
      </c>
    </row>
    <row r="162" spans="1:9" ht="12.75">
      <c r="A162" s="30" t="s">
        <v>642</v>
      </c>
      <c r="B162" s="44">
        <v>600</v>
      </c>
      <c r="C162" s="35" t="s">
        <v>640</v>
      </c>
      <c r="D162" s="35"/>
      <c r="E162" s="35"/>
      <c r="F162" s="109">
        <f aca="true" t="shared" si="36" ref="F162:H164">F163</f>
        <v>0</v>
      </c>
      <c r="G162" s="109">
        <f t="shared" si="36"/>
        <v>40.32</v>
      </c>
      <c r="H162" s="109">
        <f t="shared" si="36"/>
        <v>0</v>
      </c>
      <c r="I162" s="102">
        <f t="shared" si="35"/>
        <v>0</v>
      </c>
    </row>
    <row r="163" spans="1:9" ht="22.5">
      <c r="A163" s="30" t="s">
        <v>641</v>
      </c>
      <c r="B163" s="44">
        <v>600</v>
      </c>
      <c r="C163" s="35" t="s">
        <v>639</v>
      </c>
      <c r="D163" s="35"/>
      <c r="E163" s="35"/>
      <c r="F163" s="39">
        <f t="shared" si="36"/>
        <v>0</v>
      </c>
      <c r="G163" s="39">
        <f t="shared" si="36"/>
        <v>40.32</v>
      </c>
      <c r="H163" s="39">
        <f t="shared" si="36"/>
        <v>0</v>
      </c>
      <c r="I163" s="102">
        <f t="shared" si="35"/>
        <v>0</v>
      </c>
    </row>
    <row r="164" spans="1:9" ht="33.75">
      <c r="A164" s="30" t="s">
        <v>551</v>
      </c>
      <c r="B164" s="44">
        <v>600</v>
      </c>
      <c r="C164" s="35" t="s">
        <v>639</v>
      </c>
      <c r="D164" s="35" t="s">
        <v>503</v>
      </c>
      <c r="E164" s="35"/>
      <c r="F164" s="39">
        <f t="shared" si="36"/>
        <v>0</v>
      </c>
      <c r="G164" s="39">
        <f t="shared" si="36"/>
        <v>40.32</v>
      </c>
      <c r="H164" s="39">
        <f t="shared" si="36"/>
        <v>0</v>
      </c>
      <c r="I164" s="102">
        <f t="shared" si="35"/>
        <v>0</v>
      </c>
    </row>
    <row r="165" spans="1:9" ht="56.25">
      <c r="A165" s="30" t="s">
        <v>557</v>
      </c>
      <c r="B165" s="44">
        <v>600</v>
      </c>
      <c r="C165" s="35" t="s">
        <v>639</v>
      </c>
      <c r="D165" s="35" t="s">
        <v>507</v>
      </c>
      <c r="E165" s="35"/>
      <c r="F165" s="39">
        <f>F166</f>
        <v>0</v>
      </c>
      <c r="G165" s="39">
        <f>G166+G170</f>
        <v>40.32</v>
      </c>
      <c r="H165" s="39">
        <f>H166+H170</f>
        <v>0</v>
      </c>
      <c r="I165" s="102">
        <f t="shared" si="35"/>
        <v>0</v>
      </c>
    </row>
    <row r="166" spans="1:9" ht="78.75">
      <c r="A166" s="30" t="s">
        <v>643</v>
      </c>
      <c r="B166" s="44">
        <v>600</v>
      </c>
      <c r="C166" s="35" t="s">
        <v>639</v>
      </c>
      <c r="D166" s="35" t="s">
        <v>644</v>
      </c>
      <c r="E166" s="35"/>
      <c r="F166" s="39">
        <f>F167</f>
        <v>0</v>
      </c>
      <c r="G166" s="39">
        <f aca="true" t="shared" si="37" ref="G166:H168">G167</f>
        <v>36</v>
      </c>
      <c r="H166" s="39">
        <f t="shared" si="37"/>
        <v>0</v>
      </c>
      <c r="I166" s="102">
        <f t="shared" si="35"/>
        <v>0</v>
      </c>
    </row>
    <row r="167" spans="1:9" ht="33.75">
      <c r="A167" s="42" t="s">
        <v>390</v>
      </c>
      <c r="B167" s="44">
        <v>600</v>
      </c>
      <c r="C167" s="35" t="s">
        <v>639</v>
      </c>
      <c r="D167" s="35" t="s">
        <v>644</v>
      </c>
      <c r="E167" s="35" t="s">
        <v>389</v>
      </c>
      <c r="F167" s="39">
        <f>F168</f>
        <v>0</v>
      </c>
      <c r="G167" s="39">
        <f t="shared" si="37"/>
        <v>36</v>
      </c>
      <c r="H167" s="39">
        <f t="shared" si="37"/>
        <v>0</v>
      </c>
      <c r="I167" s="102">
        <f t="shared" si="35"/>
        <v>0</v>
      </c>
    </row>
    <row r="168" spans="1:9" ht="56.25">
      <c r="A168" s="42" t="s">
        <v>391</v>
      </c>
      <c r="B168" s="44">
        <v>600</v>
      </c>
      <c r="C168" s="35" t="s">
        <v>639</v>
      </c>
      <c r="D168" s="35" t="s">
        <v>644</v>
      </c>
      <c r="E168" s="35" t="s">
        <v>320</v>
      </c>
      <c r="F168" s="39">
        <f>F169</f>
        <v>0</v>
      </c>
      <c r="G168" s="39">
        <f t="shared" si="37"/>
        <v>36</v>
      </c>
      <c r="H168" s="39">
        <f t="shared" si="37"/>
        <v>0</v>
      </c>
      <c r="I168" s="102">
        <f t="shared" si="35"/>
        <v>0</v>
      </c>
    </row>
    <row r="169" spans="1:9" ht="56.25">
      <c r="A169" s="30" t="s">
        <v>500</v>
      </c>
      <c r="B169" s="44">
        <v>600</v>
      </c>
      <c r="C169" s="35" t="s">
        <v>639</v>
      </c>
      <c r="D169" s="35" t="s">
        <v>644</v>
      </c>
      <c r="E169" s="35" t="s">
        <v>494</v>
      </c>
      <c r="F169" s="39">
        <v>0</v>
      </c>
      <c r="G169" s="39">
        <v>36</v>
      </c>
      <c r="H169" s="39">
        <v>0</v>
      </c>
      <c r="I169" s="102">
        <f t="shared" si="35"/>
        <v>0</v>
      </c>
    </row>
    <row r="170" spans="1:9" ht="90">
      <c r="A170" s="30" t="s">
        <v>645</v>
      </c>
      <c r="B170" s="44">
        <v>600</v>
      </c>
      <c r="C170" s="35" t="s">
        <v>639</v>
      </c>
      <c r="D170" s="35" t="s">
        <v>646</v>
      </c>
      <c r="E170" s="35"/>
      <c r="F170" s="39">
        <f aca="true" t="shared" si="38" ref="F170:H172">F171</f>
        <v>0</v>
      </c>
      <c r="G170" s="39">
        <f t="shared" si="38"/>
        <v>4.32</v>
      </c>
      <c r="H170" s="39">
        <f t="shared" si="38"/>
        <v>0</v>
      </c>
      <c r="I170" s="102">
        <f t="shared" si="35"/>
        <v>0</v>
      </c>
    </row>
    <row r="171" spans="1:9" ht="33.75">
      <c r="A171" s="30" t="s">
        <v>390</v>
      </c>
      <c r="B171" s="44">
        <v>600</v>
      </c>
      <c r="C171" s="35" t="s">
        <v>639</v>
      </c>
      <c r="D171" s="35" t="s">
        <v>646</v>
      </c>
      <c r="E171" s="35" t="s">
        <v>389</v>
      </c>
      <c r="F171" s="39">
        <f t="shared" si="38"/>
        <v>0</v>
      </c>
      <c r="G171" s="39">
        <f t="shared" si="38"/>
        <v>4.32</v>
      </c>
      <c r="H171" s="39">
        <f t="shared" si="38"/>
        <v>0</v>
      </c>
      <c r="I171" s="102">
        <f t="shared" si="35"/>
        <v>0</v>
      </c>
    </row>
    <row r="172" spans="1:9" ht="56.25">
      <c r="A172" s="30" t="s">
        <v>391</v>
      </c>
      <c r="B172" s="44">
        <v>600</v>
      </c>
      <c r="C172" s="35" t="s">
        <v>639</v>
      </c>
      <c r="D172" s="35" t="s">
        <v>646</v>
      </c>
      <c r="E172" s="35" t="s">
        <v>320</v>
      </c>
      <c r="F172" s="39">
        <f t="shared" si="38"/>
        <v>0</v>
      </c>
      <c r="G172" s="39">
        <f t="shared" si="38"/>
        <v>4.32</v>
      </c>
      <c r="H172" s="39">
        <f t="shared" si="38"/>
        <v>0</v>
      </c>
      <c r="I172" s="102">
        <f t="shared" si="35"/>
        <v>0</v>
      </c>
    </row>
    <row r="173" spans="1:9" ht="56.25">
      <c r="A173" s="30" t="s">
        <v>500</v>
      </c>
      <c r="B173" s="44">
        <v>600</v>
      </c>
      <c r="C173" s="35" t="s">
        <v>639</v>
      </c>
      <c r="D173" s="35" t="s">
        <v>646</v>
      </c>
      <c r="E173" s="35" t="s">
        <v>494</v>
      </c>
      <c r="F173" s="39">
        <v>0</v>
      </c>
      <c r="G173" s="39">
        <v>4.32</v>
      </c>
      <c r="H173" s="39">
        <v>0</v>
      </c>
      <c r="I173" s="102">
        <f t="shared" si="35"/>
        <v>0</v>
      </c>
    </row>
    <row r="174" spans="1:9" ht="12.75">
      <c r="A174" s="32" t="s">
        <v>242</v>
      </c>
      <c r="B174" s="44">
        <v>600</v>
      </c>
      <c r="C174" s="35">
        <v>1000</v>
      </c>
      <c r="D174" s="35"/>
      <c r="E174" s="35"/>
      <c r="F174" s="39">
        <f aca="true" t="shared" si="39" ref="F174:H180">F175</f>
        <v>62.69</v>
      </c>
      <c r="G174" s="39">
        <f t="shared" si="39"/>
        <v>62.69</v>
      </c>
      <c r="H174" s="39">
        <f t="shared" si="39"/>
        <v>19.74</v>
      </c>
      <c r="I174" s="102">
        <f t="shared" si="35"/>
        <v>31.488275642048176</v>
      </c>
    </row>
    <row r="175" spans="1:9" ht="12.75">
      <c r="A175" s="31" t="s">
        <v>243</v>
      </c>
      <c r="B175" s="44">
        <v>600</v>
      </c>
      <c r="C175" s="35">
        <v>1001</v>
      </c>
      <c r="D175" s="34"/>
      <c r="E175" s="35"/>
      <c r="F175" s="39">
        <f t="shared" si="39"/>
        <v>62.69</v>
      </c>
      <c r="G175" s="39">
        <f t="shared" si="39"/>
        <v>62.69</v>
      </c>
      <c r="H175" s="39">
        <f t="shared" si="39"/>
        <v>19.74</v>
      </c>
      <c r="I175" s="102">
        <f t="shared" si="35"/>
        <v>31.488275642048176</v>
      </c>
    </row>
    <row r="176" spans="1:9" ht="33.75">
      <c r="A176" s="30" t="s">
        <v>551</v>
      </c>
      <c r="B176" s="44">
        <v>600</v>
      </c>
      <c r="C176" s="35">
        <v>1001</v>
      </c>
      <c r="D176" s="34" t="s">
        <v>503</v>
      </c>
      <c r="E176" s="41"/>
      <c r="F176" s="39">
        <f>F178</f>
        <v>62.69</v>
      </c>
      <c r="G176" s="39">
        <f>G178</f>
        <v>62.69</v>
      </c>
      <c r="H176" s="39">
        <f>H178</f>
        <v>19.74</v>
      </c>
      <c r="I176" s="102">
        <f t="shared" si="35"/>
        <v>31.488275642048176</v>
      </c>
    </row>
    <row r="177" spans="1:9" ht="67.5">
      <c r="A177" s="30" t="s">
        <v>387</v>
      </c>
      <c r="B177" s="44">
        <v>0</v>
      </c>
      <c r="C177" s="35">
        <v>1001</v>
      </c>
      <c r="D177" s="34" t="s">
        <v>507</v>
      </c>
      <c r="E177" s="41"/>
      <c r="F177" s="39">
        <f>F178</f>
        <v>62.69</v>
      </c>
      <c r="G177" s="39">
        <f>G178</f>
        <v>62.69</v>
      </c>
      <c r="H177" s="39">
        <f>H178</f>
        <v>19.74</v>
      </c>
      <c r="I177" s="102">
        <f t="shared" si="35"/>
        <v>31.488275642048176</v>
      </c>
    </row>
    <row r="178" spans="1:9" ht="90">
      <c r="A178" s="31" t="s">
        <v>617</v>
      </c>
      <c r="B178" s="44">
        <v>600</v>
      </c>
      <c r="C178" s="35">
        <v>1001</v>
      </c>
      <c r="D178" s="34" t="s">
        <v>511</v>
      </c>
      <c r="E178" s="35"/>
      <c r="F178" s="39">
        <f t="shared" si="39"/>
        <v>62.69</v>
      </c>
      <c r="G178" s="39">
        <f t="shared" si="39"/>
        <v>62.69</v>
      </c>
      <c r="H178" s="39">
        <f t="shared" si="39"/>
        <v>19.74</v>
      </c>
      <c r="I178" s="102">
        <f t="shared" si="35"/>
        <v>31.488275642048176</v>
      </c>
    </row>
    <row r="179" spans="1:9" ht="22.5">
      <c r="A179" s="32" t="s">
        <v>393</v>
      </c>
      <c r="B179" s="44">
        <v>600</v>
      </c>
      <c r="C179" s="34" t="s">
        <v>394</v>
      </c>
      <c r="D179" s="34" t="s">
        <v>511</v>
      </c>
      <c r="E179" s="34" t="s">
        <v>397</v>
      </c>
      <c r="F179" s="39">
        <f t="shared" si="39"/>
        <v>62.69</v>
      </c>
      <c r="G179" s="39">
        <f t="shared" si="39"/>
        <v>62.69</v>
      </c>
      <c r="H179" s="39">
        <f t="shared" si="39"/>
        <v>19.74</v>
      </c>
      <c r="I179" s="102">
        <f t="shared" si="35"/>
        <v>31.488275642048176</v>
      </c>
    </row>
    <row r="180" spans="1:9" ht="33.75">
      <c r="A180" s="32" t="s">
        <v>395</v>
      </c>
      <c r="B180" s="44">
        <v>600</v>
      </c>
      <c r="C180" s="34" t="s">
        <v>394</v>
      </c>
      <c r="D180" s="34" t="s">
        <v>511</v>
      </c>
      <c r="E180" s="34" t="s">
        <v>396</v>
      </c>
      <c r="F180" s="39">
        <f t="shared" si="39"/>
        <v>62.69</v>
      </c>
      <c r="G180" s="39">
        <f t="shared" si="39"/>
        <v>62.69</v>
      </c>
      <c r="H180" s="39">
        <f t="shared" si="39"/>
        <v>19.74</v>
      </c>
      <c r="I180" s="102">
        <f t="shared" si="35"/>
        <v>31.488275642048176</v>
      </c>
    </row>
    <row r="181" spans="1:9" ht="22.5">
      <c r="A181" s="48" t="s">
        <v>182</v>
      </c>
      <c r="B181" s="44">
        <v>600</v>
      </c>
      <c r="C181" s="34" t="s">
        <v>394</v>
      </c>
      <c r="D181" s="34" t="s">
        <v>511</v>
      </c>
      <c r="E181" s="34" t="s">
        <v>183</v>
      </c>
      <c r="F181" s="39">
        <v>62.69</v>
      </c>
      <c r="G181" s="39">
        <v>62.69</v>
      </c>
      <c r="H181" s="39">
        <v>19.74</v>
      </c>
      <c r="I181" s="102">
        <f t="shared" si="35"/>
        <v>31.488275642048176</v>
      </c>
    </row>
    <row r="182" spans="1:9" ht="33.75">
      <c r="A182" s="141" t="s">
        <v>127</v>
      </c>
      <c r="B182" s="44">
        <v>600</v>
      </c>
      <c r="C182" s="34" t="s">
        <v>126</v>
      </c>
      <c r="D182" s="34"/>
      <c r="E182" s="34"/>
      <c r="F182" s="39">
        <f aca="true" t="shared" si="40" ref="F182:H188">F183</f>
        <v>0</v>
      </c>
      <c r="G182" s="39">
        <f t="shared" si="40"/>
        <v>9.17</v>
      </c>
      <c r="H182" s="39">
        <f t="shared" si="40"/>
        <v>9.17</v>
      </c>
      <c r="I182" s="102">
        <f t="shared" si="35"/>
        <v>100</v>
      </c>
    </row>
    <row r="183" spans="1:9" ht="67.5">
      <c r="A183" s="141" t="s">
        <v>36</v>
      </c>
      <c r="B183" s="44">
        <v>600</v>
      </c>
      <c r="C183" s="34" t="s">
        <v>119</v>
      </c>
      <c r="D183" s="34"/>
      <c r="E183" s="34"/>
      <c r="F183" s="39">
        <f t="shared" si="40"/>
        <v>0</v>
      </c>
      <c r="G183" s="39">
        <f t="shared" si="40"/>
        <v>9.17</v>
      </c>
      <c r="H183" s="39">
        <f t="shared" si="40"/>
        <v>9.17</v>
      </c>
      <c r="I183" s="102">
        <f t="shared" si="35"/>
        <v>100</v>
      </c>
    </row>
    <row r="184" spans="1:9" ht="33.75">
      <c r="A184" s="30" t="s">
        <v>551</v>
      </c>
      <c r="B184" s="44">
        <v>600</v>
      </c>
      <c r="C184" s="35" t="s">
        <v>119</v>
      </c>
      <c r="D184" s="35" t="s">
        <v>503</v>
      </c>
      <c r="E184" s="35"/>
      <c r="F184" s="39">
        <f t="shared" si="40"/>
        <v>0</v>
      </c>
      <c r="G184" s="39">
        <f t="shared" si="40"/>
        <v>9.17</v>
      </c>
      <c r="H184" s="39">
        <f t="shared" si="40"/>
        <v>9.17</v>
      </c>
      <c r="I184" s="102">
        <f t="shared" si="35"/>
        <v>100</v>
      </c>
    </row>
    <row r="185" spans="1:9" ht="56.25">
      <c r="A185" s="30" t="s">
        <v>557</v>
      </c>
      <c r="B185" s="44">
        <v>600</v>
      </c>
      <c r="C185" s="35" t="s">
        <v>119</v>
      </c>
      <c r="D185" s="35" t="s">
        <v>507</v>
      </c>
      <c r="E185" s="35"/>
      <c r="F185" s="39">
        <f t="shared" si="40"/>
        <v>0</v>
      </c>
      <c r="G185" s="39">
        <f t="shared" si="40"/>
        <v>9.17</v>
      </c>
      <c r="H185" s="39">
        <f t="shared" si="40"/>
        <v>9.17</v>
      </c>
      <c r="I185" s="102">
        <f t="shared" si="35"/>
        <v>100</v>
      </c>
    </row>
    <row r="186" spans="1:9" ht="112.5">
      <c r="A186" s="30" t="s">
        <v>120</v>
      </c>
      <c r="B186" s="44">
        <v>600</v>
      </c>
      <c r="C186" s="35" t="s">
        <v>119</v>
      </c>
      <c r="D186" s="35" t="s">
        <v>121</v>
      </c>
      <c r="E186" s="35"/>
      <c r="F186" s="39">
        <f>F188</f>
        <v>0</v>
      </c>
      <c r="G186" s="39">
        <f t="shared" si="40"/>
        <v>9.17</v>
      </c>
      <c r="H186" s="39">
        <f t="shared" si="40"/>
        <v>9.17</v>
      </c>
      <c r="I186" s="102">
        <f t="shared" si="35"/>
        <v>100</v>
      </c>
    </row>
    <row r="187" spans="1:9" ht="12.75">
      <c r="A187" s="30" t="s">
        <v>74</v>
      </c>
      <c r="B187" s="44">
        <v>600</v>
      </c>
      <c r="C187" s="35" t="s">
        <v>119</v>
      </c>
      <c r="D187" s="35" t="s">
        <v>121</v>
      </c>
      <c r="E187" s="35" t="s">
        <v>35</v>
      </c>
      <c r="F187" s="39">
        <f>F188</f>
        <v>0</v>
      </c>
      <c r="G187" s="39">
        <f t="shared" si="40"/>
        <v>9.17</v>
      </c>
      <c r="H187" s="39">
        <f t="shared" si="40"/>
        <v>9.17</v>
      </c>
      <c r="I187" s="102">
        <f t="shared" si="35"/>
        <v>100</v>
      </c>
    </row>
    <row r="188" spans="1:9" ht="12.75">
      <c r="A188" s="30" t="s">
        <v>122</v>
      </c>
      <c r="B188" s="44">
        <v>600</v>
      </c>
      <c r="C188" s="35" t="s">
        <v>119</v>
      </c>
      <c r="D188" s="35" t="s">
        <v>121</v>
      </c>
      <c r="E188" s="35" t="s">
        <v>123</v>
      </c>
      <c r="F188" s="39">
        <f>F189</f>
        <v>0</v>
      </c>
      <c r="G188" s="39">
        <f t="shared" si="40"/>
        <v>9.17</v>
      </c>
      <c r="H188" s="39">
        <f t="shared" si="40"/>
        <v>9.17</v>
      </c>
      <c r="I188" s="102">
        <f t="shared" si="35"/>
        <v>100</v>
      </c>
    </row>
    <row r="189" spans="1:9" ht="78.75">
      <c r="A189" s="30" t="s">
        <v>124</v>
      </c>
      <c r="B189" s="44">
        <v>600</v>
      </c>
      <c r="C189" s="35" t="s">
        <v>119</v>
      </c>
      <c r="D189" s="35" t="s">
        <v>121</v>
      </c>
      <c r="E189" s="35" t="s">
        <v>125</v>
      </c>
      <c r="F189" s="39">
        <v>0</v>
      </c>
      <c r="G189" s="39">
        <v>9.17</v>
      </c>
      <c r="H189" s="39">
        <v>9.17</v>
      </c>
      <c r="I189" s="102">
        <f t="shared" si="35"/>
        <v>100</v>
      </c>
    </row>
    <row r="190" spans="1:9" ht="22.5">
      <c r="A190" s="32" t="s">
        <v>385</v>
      </c>
      <c r="B190" s="44"/>
      <c r="C190" s="34"/>
      <c r="D190" s="34"/>
      <c r="E190" s="34"/>
      <c r="F190" s="39"/>
      <c r="G190" s="39"/>
      <c r="H190" s="39"/>
      <c r="I190" s="102"/>
    </row>
    <row r="191" spans="1:9" ht="33.75">
      <c r="A191" s="30" t="s">
        <v>551</v>
      </c>
      <c r="B191" s="44">
        <v>600</v>
      </c>
      <c r="C191" s="34" t="s">
        <v>212</v>
      </c>
      <c r="D191" s="34" t="s">
        <v>503</v>
      </c>
      <c r="E191" s="34"/>
      <c r="F191" s="39">
        <f aca="true" t="shared" si="41" ref="F191:H195">F192</f>
        <v>547.78</v>
      </c>
      <c r="G191" s="39">
        <f t="shared" si="41"/>
        <v>547.78</v>
      </c>
      <c r="H191" s="39">
        <f t="shared" si="41"/>
        <v>242.62</v>
      </c>
      <c r="I191" s="102">
        <f t="shared" si="35"/>
        <v>44.29150388842236</v>
      </c>
    </row>
    <row r="192" spans="1:9" ht="78.75">
      <c r="A192" s="30" t="s">
        <v>383</v>
      </c>
      <c r="B192" s="44">
        <v>600</v>
      </c>
      <c r="C192" s="34" t="s">
        <v>384</v>
      </c>
      <c r="D192" s="34" t="s">
        <v>504</v>
      </c>
      <c r="E192" s="34"/>
      <c r="F192" s="40">
        <f t="shared" si="41"/>
        <v>547.78</v>
      </c>
      <c r="G192" s="40">
        <f t="shared" si="41"/>
        <v>547.78</v>
      </c>
      <c r="H192" s="40">
        <f t="shared" si="41"/>
        <v>242.62</v>
      </c>
      <c r="I192" s="102">
        <f t="shared" si="35"/>
        <v>44.29150388842236</v>
      </c>
    </row>
    <row r="193" spans="1:9" ht="101.25">
      <c r="A193" s="30" t="s">
        <v>558</v>
      </c>
      <c r="B193" s="44">
        <v>600</v>
      </c>
      <c r="C193" s="34" t="s">
        <v>384</v>
      </c>
      <c r="D193" s="34" t="s">
        <v>502</v>
      </c>
      <c r="E193" s="34"/>
      <c r="F193" s="40">
        <f t="shared" si="41"/>
        <v>547.78</v>
      </c>
      <c r="G193" s="40">
        <f t="shared" si="41"/>
        <v>547.78</v>
      </c>
      <c r="H193" s="40">
        <f t="shared" si="41"/>
        <v>242.62</v>
      </c>
      <c r="I193" s="102">
        <f t="shared" si="35"/>
        <v>44.29150388842236</v>
      </c>
    </row>
    <row r="194" spans="1:9" ht="112.5">
      <c r="A194" s="30" t="s">
        <v>381</v>
      </c>
      <c r="B194" s="44">
        <v>600</v>
      </c>
      <c r="C194" s="34" t="s">
        <v>384</v>
      </c>
      <c r="D194" s="34" t="s">
        <v>502</v>
      </c>
      <c r="E194" s="34" t="s">
        <v>318</v>
      </c>
      <c r="F194" s="39">
        <f t="shared" si="41"/>
        <v>547.78</v>
      </c>
      <c r="G194" s="39">
        <f t="shared" si="41"/>
        <v>547.78</v>
      </c>
      <c r="H194" s="39">
        <f t="shared" si="41"/>
        <v>242.62</v>
      </c>
      <c r="I194" s="102">
        <f t="shared" si="35"/>
        <v>44.29150388842236</v>
      </c>
    </row>
    <row r="195" spans="1:9" ht="33.75">
      <c r="A195" s="30" t="s">
        <v>334</v>
      </c>
      <c r="B195" s="44">
        <v>600</v>
      </c>
      <c r="C195" s="34" t="s">
        <v>384</v>
      </c>
      <c r="D195" s="34" t="s">
        <v>502</v>
      </c>
      <c r="E195" s="34" t="s">
        <v>285</v>
      </c>
      <c r="F195" s="39">
        <f t="shared" si="41"/>
        <v>547.78</v>
      </c>
      <c r="G195" s="39">
        <f t="shared" si="41"/>
        <v>547.78</v>
      </c>
      <c r="H195" s="39">
        <f t="shared" si="41"/>
        <v>242.62</v>
      </c>
      <c r="I195" s="102">
        <f t="shared" si="35"/>
        <v>44.29150388842236</v>
      </c>
    </row>
    <row r="196" spans="1:9" ht="56.25">
      <c r="A196" s="30" t="s">
        <v>575</v>
      </c>
      <c r="B196" s="44">
        <v>600</v>
      </c>
      <c r="C196" s="34" t="s">
        <v>384</v>
      </c>
      <c r="D196" s="34" t="s">
        <v>502</v>
      </c>
      <c r="E196" s="34" t="s">
        <v>493</v>
      </c>
      <c r="F196" s="39">
        <v>547.78</v>
      </c>
      <c r="G196" s="39">
        <v>547.78</v>
      </c>
      <c r="H196" s="39">
        <v>242.62</v>
      </c>
      <c r="I196" s="102">
        <f t="shared" si="35"/>
        <v>44.29150388842236</v>
      </c>
    </row>
    <row r="197" spans="1:9" ht="12.75">
      <c r="A197" s="29" t="s">
        <v>301</v>
      </c>
      <c r="B197" s="44">
        <v>600</v>
      </c>
      <c r="C197" s="35" t="s">
        <v>477</v>
      </c>
      <c r="D197" s="35"/>
      <c r="E197" s="35"/>
      <c r="F197" s="39">
        <f>F199+F207</f>
        <v>11072.91</v>
      </c>
      <c r="G197" s="39">
        <f>G199+G207</f>
        <v>11133.030000000002</v>
      </c>
      <c r="H197" s="39">
        <f>H199+H207</f>
        <v>5152.0599999999995</v>
      </c>
      <c r="I197" s="102">
        <f t="shared" si="35"/>
        <v>46.27724887115187</v>
      </c>
    </row>
    <row r="198" spans="1:9" ht="33.75">
      <c r="A198" s="29" t="s">
        <v>482</v>
      </c>
      <c r="B198" s="44"/>
      <c r="C198" s="35"/>
      <c r="D198" s="35"/>
      <c r="E198" s="35"/>
      <c r="F198" s="39"/>
      <c r="G198" s="39"/>
      <c r="H198" s="39"/>
      <c r="I198" s="102"/>
    </row>
    <row r="199" spans="1:9" ht="12.75">
      <c r="A199" s="29" t="s">
        <v>244</v>
      </c>
      <c r="B199" s="44">
        <v>600</v>
      </c>
      <c r="C199" s="35" t="s">
        <v>478</v>
      </c>
      <c r="D199" s="35"/>
      <c r="E199" s="35"/>
      <c r="F199" s="39">
        <f aca="true" t="shared" si="42" ref="F199:H204">F200</f>
        <v>6175.02</v>
      </c>
      <c r="G199" s="39">
        <f t="shared" si="42"/>
        <v>6175.02</v>
      </c>
      <c r="H199" s="39">
        <f t="shared" si="42"/>
        <v>2850</v>
      </c>
      <c r="I199" s="102">
        <f t="shared" si="35"/>
        <v>46.15369666818893</v>
      </c>
    </row>
    <row r="200" spans="1:9" ht="90">
      <c r="A200" s="29" t="s">
        <v>472</v>
      </c>
      <c r="B200" s="44">
        <v>600</v>
      </c>
      <c r="C200" s="35" t="s">
        <v>478</v>
      </c>
      <c r="D200" s="35" t="s">
        <v>510</v>
      </c>
      <c r="E200" s="35"/>
      <c r="F200" s="39">
        <f t="shared" si="42"/>
        <v>6175.02</v>
      </c>
      <c r="G200" s="39">
        <f>G201</f>
        <v>6175.02</v>
      </c>
      <c r="H200" s="39">
        <f>H201</f>
        <v>2850</v>
      </c>
      <c r="I200" s="102">
        <f t="shared" si="35"/>
        <v>46.15369666818893</v>
      </c>
    </row>
    <row r="201" spans="1:9" ht="67.5">
      <c r="A201" s="29" t="s">
        <v>476</v>
      </c>
      <c r="B201" s="44">
        <v>600</v>
      </c>
      <c r="C201" s="35" t="s">
        <v>478</v>
      </c>
      <c r="D201" s="35" t="s">
        <v>647</v>
      </c>
      <c r="E201" s="35"/>
      <c r="F201" s="39">
        <f t="shared" si="42"/>
        <v>6175.02</v>
      </c>
      <c r="G201" s="39">
        <f>G202</f>
        <v>6175.02</v>
      </c>
      <c r="H201" s="39">
        <f>H202</f>
        <v>2850</v>
      </c>
      <c r="I201" s="102">
        <f t="shared" si="35"/>
        <v>46.15369666818893</v>
      </c>
    </row>
    <row r="202" spans="1:9" ht="202.5">
      <c r="A202" s="29" t="s">
        <v>181</v>
      </c>
      <c r="B202" s="44">
        <v>600</v>
      </c>
      <c r="C202" s="35" t="s">
        <v>478</v>
      </c>
      <c r="D202" s="35" t="s">
        <v>512</v>
      </c>
      <c r="E202" s="35"/>
      <c r="F202" s="39">
        <f t="shared" si="42"/>
        <v>6175.02</v>
      </c>
      <c r="G202" s="39">
        <f t="shared" si="42"/>
        <v>6175.02</v>
      </c>
      <c r="H202" s="39">
        <f t="shared" si="42"/>
        <v>2850</v>
      </c>
      <c r="I202" s="102">
        <f t="shared" si="35"/>
        <v>46.15369666818893</v>
      </c>
    </row>
    <row r="203" spans="1:9" ht="56.25">
      <c r="A203" s="29" t="s">
        <v>479</v>
      </c>
      <c r="B203" s="44">
        <v>600</v>
      </c>
      <c r="C203" s="35" t="s">
        <v>478</v>
      </c>
      <c r="D203" s="35" t="s">
        <v>512</v>
      </c>
      <c r="E203" s="35" t="s">
        <v>288</v>
      </c>
      <c r="F203" s="39">
        <f t="shared" si="42"/>
        <v>6175.02</v>
      </c>
      <c r="G203" s="39">
        <f t="shared" si="42"/>
        <v>6175.02</v>
      </c>
      <c r="H203" s="39">
        <f t="shared" si="42"/>
        <v>2850</v>
      </c>
      <c r="I203" s="102">
        <f t="shared" si="35"/>
        <v>46.15369666818893</v>
      </c>
    </row>
    <row r="204" spans="1:9" ht="22.5">
      <c r="A204" s="29" t="s">
        <v>480</v>
      </c>
      <c r="B204" s="44">
        <v>600</v>
      </c>
      <c r="C204" s="35" t="s">
        <v>478</v>
      </c>
      <c r="D204" s="35" t="s">
        <v>512</v>
      </c>
      <c r="E204" s="35" t="s">
        <v>481</v>
      </c>
      <c r="F204" s="39">
        <f t="shared" si="42"/>
        <v>6175.02</v>
      </c>
      <c r="G204" s="39">
        <f t="shared" si="42"/>
        <v>6175.02</v>
      </c>
      <c r="H204" s="39">
        <f t="shared" si="42"/>
        <v>2850</v>
      </c>
      <c r="I204" s="102">
        <f t="shared" si="35"/>
        <v>46.15369666818893</v>
      </c>
    </row>
    <row r="205" spans="1:9" ht="101.25">
      <c r="A205" s="29" t="s">
        <v>499</v>
      </c>
      <c r="B205" s="44">
        <v>600</v>
      </c>
      <c r="C205" s="35" t="s">
        <v>478</v>
      </c>
      <c r="D205" s="35" t="s">
        <v>512</v>
      </c>
      <c r="E205" s="35" t="s">
        <v>498</v>
      </c>
      <c r="F205" s="39">
        <v>6175.02</v>
      </c>
      <c r="G205" s="39">
        <v>6175.02</v>
      </c>
      <c r="H205" s="39">
        <v>2850</v>
      </c>
      <c r="I205" s="102">
        <f t="shared" si="35"/>
        <v>46.15369666818893</v>
      </c>
    </row>
    <row r="206" spans="1:9" ht="33.75">
      <c r="A206" s="29" t="s">
        <v>386</v>
      </c>
      <c r="B206" s="44" t="s">
        <v>294</v>
      </c>
      <c r="C206" s="35"/>
      <c r="D206" s="35"/>
      <c r="E206" s="35"/>
      <c r="F206" s="39"/>
      <c r="G206" s="39"/>
      <c r="H206" s="39"/>
      <c r="I206" s="112"/>
    </row>
    <row r="207" spans="1:9" ht="12.75">
      <c r="A207" s="29" t="s">
        <v>244</v>
      </c>
      <c r="B207" s="44">
        <v>600</v>
      </c>
      <c r="C207" s="35" t="s">
        <v>478</v>
      </c>
      <c r="D207" s="35"/>
      <c r="E207" s="35"/>
      <c r="F207" s="39">
        <f aca="true" t="shared" si="43" ref="F207:H212">F208</f>
        <v>4897.89</v>
      </c>
      <c r="G207" s="39">
        <f t="shared" si="43"/>
        <v>4958.010000000001</v>
      </c>
      <c r="H207" s="39">
        <f t="shared" si="43"/>
        <v>2302.06</v>
      </c>
      <c r="I207" s="102">
        <f t="shared" si="35"/>
        <v>46.431128618135084</v>
      </c>
    </row>
    <row r="208" spans="1:9" ht="90">
      <c r="A208" s="29" t="s">
        <v>472</v>
      </c>
      <c r="B208" s="44">
        <v>600</v>
      </c>
      <c r="C208" s="35" t="s">
        <v>478</v>
      </c>
      <c r="D208" s="35" t="s">
        <v>510</v>
      </c>
      <c r="E208" s="35"/>
      <c r="F208" s="39">
        <f t="shared" si="43"/>
        <v>4897.89</v>
      </c>
      <c r="G208" s="39">
        <f t="shared" si="43"/>
        <v>4958.010000000001</v>
      </c>
      <c r="H208" s="39">
        <f t="shared" si="43"/>
        <v>2302.06</v>
      </c>
      <c r="I208" s="102">
        <f t="shared" si="35"/>
        <v>46.431128618135084</v>
      </c>
    </row>
    <row r="209" spans="1:9" ht="101.25">
      <c r="A209" s="29" t="s">
        <v>483</v>
      </c>
      <c r="B209" s="44">
        <v>600</v>
      </c>
      <c r="C209" s="35" t="s">
        <v>478</v>
      </c>
      <c r="D209" s="35" t="s">
        <v>648</v>
      </c>
      <c r="E209" s="35"/>
      <c r="F209" s="39">
        <f t="shared" si="43"/>
        <v>4897.89</v>
      </c>
      <c r="G209" s="39">
        <f>G210+G214+G215+G223+G219</f>
        <v>4958.010000000001</v>
      </c>
      <c r="H209" s="39">
        <f>H210+H214+H215+H223</f>
        <v>2302.06</v>
      </c>
      <c r="I209" s="102">
        <f t="shared" si="35"/>
        <v>46.431128618135084</v>
      </c>
    </row>
    <row r="210" spans="1:9" ht="236.25">
      <c r="A210" s="30" t="s">
        <v>180</v>
      </c>
      <c r="B210" s="44">
        <v>600</v>
      </c>
      <c r="C210" s="35" t="s">
        <v>478</v>
      </c>
      <c r="D210" s="35" t="s">
        <v>509</v>
      </c>
      <c r="E210" s="35"/>
      <c r="F210" s="39">
        <f t="shared" si="43"/>
        <v>4897.89</v>
      </c>
      <c r="G210" s="39">
        <f t="shared" si="43"/>
        <v>4812.11</v>
      </c>
      <c r="H210" s="39">
        <f t="shared" si="43"/>
        <v>2302</v>
      </c>
      <c r="I210" s="102">
        <f t="shared" si="35"/>
        <v>47.83764294664918</v>
      </c>
    </row>
    <row r="211" spans="1:9" ht="56.25">
      <c r="A211" s="29" t="s">
        <v>479</v>
      </c>
      <c r="B211" s="44">
        <v>600</v>
      </c>
      <c r="C211" s="35" t="s">
        <v>478</v>
      </c>
      <c r="D211" s="35" t="s">
        <v>509</v>
      </c>
      <c r="E211" s="35" t="s">
        <v>288</v>
      </c>
      <c r="F211" s="39">
        <f t="shared" si="43"/>
        <v>4897.89</v>
      </c>
      <c r="G211" s="39">
        <f t="shared" si="43"/>
        <v>4812.11</v>
      </c>
      <c r="H211" s="39">
        <f t="shared" si="43"/>
        <v>2302</v>
      </c>
      <c r="I211" s="102">
        <f t="shared" si="35"/>
        <v>47.83764294664918</v>
      </c>
    </row>
    <row r="212" spans="1:9" ht="22.5">
      <c r="A212" s="29" t="s">
        <v>480</v>
      </c>
      <c r="B212" s="44">
        <v>600</v>
      </c>
      <c r="C212" s="35" t="s">
        <v>478</v>
      </c>
      <c r="D212" s="35" t="s">
        <v>509</v>
      </c>
      <c r="E212" s="35" t="s">
        <v>481</v>
      </c>
      <c r="F212" s="39">
        <f t="shared" si="43"/>
        <v>4897.89</v>
      </c>
      <c r="G212" s="39">
        <f t="shared" si="43"/>
        <v>4812.11</v>
      </c>
      <c r="H212" s="39">
        <f t="shared" si="43"/>
        <v>2302</v>
      </c>
      <c r="I212" s="102">
        <f t="shared" si="35"/>
        <v>47.83764294664918</v>
      </c>
    </row>
    <row r="213" spans="1:9" ht="101.25">
      <c r="A213" s="29" t="s">
        <v>499</v>
      </c>
      <c r="B213" s="44">
        <v>600</v>
      </c>
      <c r="C213" s="35" t="s">
        <v>478</v>
      </c>
      <c r="D213" s="35" t="s">
        <v>509</v>
      </c>
      <c r="E213" s="35" t="s">
        <v>498</v>
      </c>
      <c r="F213" s="39">
        <v>4897.89</v>
      </c>
      <c r="G213" s="108">
        <v>4812.11</v>
      </c>
      <c r="H213" s="108">
        <v>2302</v>
      </c>
      <c r="I213" s="102">
        <f t="shared" si="35"/>
        <v>47.83764294664918</v>
      </c>
    </row>
    <row r="214" spans="1:9" ht="22.5">
      <c r="A214" s="29" t="s">
        <v>37</v>
      </c>
      <c r="B214" s="44">
        <v>600</v>
      </c>
      <c r="C214" s="35" t="s">
        <v>478</v>
      </c>
      <c r="D214" s="35" t="s">
        <v>75</v>
      </c>
      <c r="E214" s="35" t="s">
        <v>38</v>
      </c>
      <c r="F214" s="39">
        <v>0</v>
      </c>
      <c r="G214" s="108">
        <v>0.06</v>
      </c>
      <c r="H214" s="108">
        <v>0.06</v>
      </c>
      <c r="I214" s="102">
        <v>0</v>
      </c>
    </row>
    <row r="215" spans="1:9" ht="326.25">
      <c r="A215" s="30" t="s">
        <v>77</v>
      </c>
      <c r="B215" s="44">
        <v>600</v>
      </c>
      <c r="C215" s="35" t="s">
        <v>478</v>
      </c>
      <c r="D215" s="35" t="s">
        <v>76</v>
      </c>
      <c r="E215" s="35"/>
      <c r="F215" s="39">
        <f aca="true" t="shared" si="44" ref="F215:H216">F216</f>
        <v>0</v>
      </c>
      <c r="G215" s="39">
        <f t="shared" si="44"/>
        <v>54.64</v>
      </c>
      <c r="H215" s="39">
        <f t="shared" si="44"/>
        <v>0</v>
      </c>
      <c r="I215" s="102">
        <f aca="true" t="shared" si="45" ref="I215:I227">H215/G215*100</f>
        <v>0</v>
      </c>
    </row>
    <row r="216" spans="1:9" ht="56.25">
      <c r="A216" s="29" t="s">
        <v>479</v>
      </c>
      <c r="B216" s="44">
        <v>600</v>
      </c>
      <c r="C216" s="35" t="s">
        <v>478</v>
      </c>
      <c r="D216" s="35" t="s">
        <v>76</v>
      </c>
      <c r="E216" s="35" t="s">
        <v>288</v>
      </c>
      <c r="F216" s="39">
        <f t="shared" si="44"/>
        <v>0</v>
      </c>
      <c r="G216" s="39">
        <f t="shared" si="44"/>
        <v>54.64</v>
      </c>
      <c r="H216" s="39">
        <f t="shared" si="44"/>
        <v>0</v>
      </c>
      <c r="I216" s="102">
        <f t="shared" si="45"/>
        <v>0</v>
      </c>
    </row>
    <row r="217" spans="1:9" ht="22.5">
      <c r="A217" s="29" t="s">
        <v>480</v>
      </c>
      <c r="B217" s="44">
        <v>600</v>
      </c>
      <c r="C217" s="35" t="s">
        <v>478</v>
      </c>
      <c r="D217" s="35" t="s">
        <v>76</v>
      </c>
      <c r="E217" s="35" t="s">
        <v>481</v>
      </c>
      <c r="F217" s="39">
        <f>F218</f>
        <v>0</v>
      </c>
      <c r="G217" s="39">
        <f>G218</f>
        <v>54.64</v>
      </c>
      <c r="H217" s="39">
        <f>H218</f>
        <v>0</v>
      </c>
      <c r="I217" s="102">
        <f t="shared" si="45"/>
        <v>0</v>
      </c>
    </row>
    <row r="218" spans="1:9" ht="101.25">
      <c r="A218" s="29" t="s">
        <v>499</v>
      </c>
      <c r="B218" s="44">
        <v>600</v>
      </c>
      <c r="C218" s="35" t="s">
        <v>478</v>
      </c>
      <c r="D218" s="35" t="s">
        <v>76</v>
      </c>
      <c r="E218" s="35" t="s">
        <v>498</v>
      </c>
      <c r="F218" s="39">
        <v>0</v>
      </c>
      <c r="G218" s="108">
        <v>54.64</v>
      </c>
      <c r="H218" s="108">
        <v>0</v>
      </c>
      <c r="I218" s="102">
        <f t="shared" si="45"/>
        <v>0</v>
      </c>
    </row>
    <row r="219" spans="1:9" ht="258.75">
      <c r="A219" s="30" t="s">
        <v>473</v>
      </c>
      <c r="B219" s="44">
        <v>600</v>
      </c>
      <c r="C219" s="35" t="s">
        <v>478</v>
      </c>
      <c r="D219" s="35" t="s">
        <v>654</v>
      </c>
      <c r="E219" s="35"/>
      <c r="F219" s="39">
        <f aca="true" t="shared" si="46" ref="F219:H220">F220</f>
        <v>0</v>
      </c>
      <c r="G219" s="39">
        <f t="shared" si="46"/>
        <v>31.14</v>
      </c>
      <c r="H219" s="39">
        <f t="shared" si="46"/>
        <v>0</v>
      </c>
      <c r="I219" s="102">
        <f t="shared" si="45"/>
        <v>0</v>
      </c>
    </row>
    <row r="220" spans="1:9" ht="56.25">
      <c r="A220" s="29" t="s">
        <v>479</v>
      </c>
      <c r="B220" s="44">
        <v>600</v>
      </c>
      <c r="C220" s="35" t="s">
        <v>478</v>
      </c>
      <c r="D220" s="35" t="s">
        <v>654</v>
      </c>
      <c r="E220" s="35" t="s">
        <v>288</v>
      </c>
      <c r="F220" s="39">
        <f t="shared" si="46"/>
        <v>0</v>
      </c>
      <c r="G220" s="39">
        <f t="shared" si="46"/>
        <v>31.14</v>
      </c>
      <c r="H220" s="39">
        <f t="shared" si="46"/>
        <v>0</v>
      </c>
      <c r="I220" s="102">
        <f t="shared" si="45"/>
        <v>0</v>
      </c>
    </row>
    <row r="221" spans="1:9" ht="22.5">
      <c r="A221" s="29" t="s">
        <v>480</v>
      </c>
      <c r="B221" s="44">
        <v>600</v>
      </c>
      <c r="C221" s="35" t="s">
        <v>478</v>
      </c>
      <c r="D221" s="35" t="s">
        <v>654</v>
      </c>
      <c r="E221" s="35" t="s">
        <v>481</v>
      </c>
      <c r="F221" s="39">
        <f>F222</f>
        <v>0</v>
      </c>
      <c r="G221" s="39">
        <f>G222</f>
        <v>31.14</v>
      </c>
      <c r="H221" s="39">
        <f>H222</f>
        <v>0</v>
      </c>
      <c r="I221" s="102">
        <f t="shared" si="45"/>
        <v>0</v>
      </c>
    </row>
    <row r="222" spans="1:9" ht="101.25">
      <c r="A222" s="29" t="s">
        <v>499</v>
      </c>
      <c r="B222" s="44">
        <v>600</v>
      </c>
      <c r="C222" s="35" t="s">
        <v>478</v>
      </c>
      <c r="D222" s="35" t="s">
        <v>654</v>
      </c>
      <c r="E222" s="35" t="s">
        <v>498</v>
      </c>
      <c r="F222" s="39">
        <v>0</v>
      </c>
      <c r="G222" s="108">
        <v>31.14</v>
      </c>
      <c r="H222" s="108">
        <v>0</v>
      </c>
      <c r="I222" s="102">
        <f t="shared" si="45"/>
        <v>0</v>
      </c>
    </row>
    <row r="223" spans="1:9" ht="292.5">
      <c r="A223" s="30" t="s">
        <v>651</v>
      </c>
      <c r="B223" s="44">
        <v>600</v>
      </c>
      <c r="C223" s="35" t="s">
        <v>478</v>
      </c>
      <c r="D223" s="35" t="s">
        <v>652</v>
      </c>
      <c r="E223" s="35"/>
      <c r="F223" s="39">
        <f aca="true" t="shared" si="47" ref="F223:H225">F224</f>
        <v>0</v>
      </c>
      <c r="G223" s="39">
        <f t="shared" si="47"/>
        <v>60.06</v>
      </c>
      <c r="H223" s="39">
        <f t="shared" si="47"/>
        <v>0</v>
      </c>
      <c r="I223" s="102">
        <f t="shared" si="45"/>
        <v>0</v>
      </c>
    </row>
    <row r="224" spans="1:9" ht="56.25">
      <c r="A224" s="29" t="s">
        <v>479</v>
      </c>
      <c r="B224" s="44">
        <v>600</v>
      </c>
      <c r="C224" s="35" t="s">
        <v>478</v>
      </c>
      <c r="D224" s="35" t="s">
        <v>652</v>
      </c>
      <c r="E224" s="35" t="s">
        <v>288</v>
      </c>
      <c r="F224" s="39">
        <f t="shared" si="47"/>
        <v>0</v>
      </c>
      <c r="G224" s="39">
        <f t="shared" si="47"/>
        <v>60.06</v>
      </c>
      <c r="H224" s="39">
        <f t="shared" si="47"/>
        <v>0</v>
      </c>
      <c r="I224" s="102">
        <f t="shared" si="45"/>
        <v>0</v>
      </c>
    </row>
    <row r="225" spans="1:9" ht="22.5">
      <c r="A225" s="29" t="s">
        <v>480</v>
      </c>
      <c r="B225" s="44">
        <v>600</v>
      </c>
      <c r="C225" s="35" t="s">
        <v>478</v>
      </c>
      <c r="D225" s="35" t="s">
        <v>652</v>
      </c>
      <c r="E225" s="35" t="s">
        <v>481</v>
      </c>
      <c r="F225" s="39">
        <f t="shared" si="47"/>
        <v>0</v>
      </c>
      <c r="G225" s="39">
        <f t="shared" si="47"/>
        <v>60.06</v>
      </c>
      <c r="H225" s="39">
        <f t="shared" si="47"/>
        <v>0</v>
      </c>
      <c r="I225" s="102">
        <f t="shared" si="45"/>
        <v>0</v>
      </c>
    </row>
    <row r="226" spans="1:9" ht="22.5">
      <c r="A226" s="29" t="s">
        <v>653</v>
      </c>
      <c r="B226" s="44">
        <v>600</v>
      </c>
      <c r="C226" s="35" t="s">
        <v>478</v>
      </c>
      <c r="D226" s="35" t="s">
        <v>652</v>
      </c>
      <c r="E226" s="35" t="s">
        <v>38</v>
      </c>
      <c r="F226" s="39">
        <v>0</v>
      </c>
      <c r="G226" s="39">
        <v>60.06</v>
      </c>
      <c r="H226" s="39">
        <v>0</v>
      </c>
      <c r="I226" s="102">
        <f t="shared" si="45"/>
        <v>0</v>
      </c>
    </row>
    <row r="227" spans="1:9" ht="12.75">
      <c r="A227" s="33" t="s">
        <v>186</v>
      </c>
      <c r="B227" s="33"/>
      <c r="C227" s="36"/>
      <c r="D227" s="36"/>
      <c r="E227" s="36"/>
      <c r="F227" s="39">
        <f>F6+F71+F83+F132+F174+F197</f>
        <v>21873.010000000002</v>
      </c>
      <c r="G227" s="39">
        <f>G6+G71+G83+G132+G174+G197+G162+G182</f>
        <v>34643.049999999996</v>
      </c>
      <c r="H227" s="39">
        <f>H6+H71+H83+H132+H174+H197+H162+H182</f>
        <v>21039.329999999994</v>
      </c>
      <c r="I227" s="102">
        <f t="shared" si="45"/>
        <v>60.731748503668115</v>
      </c>
    </row>
  </sheetData>
  <sheetProtection/>
  <mergeCells count="6">
    <mergeCell ref="H2:H4"/>
    <mergeCell ref="I2:I4"/>
    <mergeCell ref="A1:F1"/>
    <mergeCell ref="B2:B4"/>
    <mergeCell ref="F2:F4"/>
    <mergeCell ref="G2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I41" sqref="I41"/>
    </sheetView>
  </sheetViews>
  <sheetFormatPr defaultColWidth="9.00390625" defaultRowHeight="12.75"/>
  <cols>
    <col min="1" max="1" width="6.625" style="0" customWidth="1"/>
    <col min="2" max="2" width="10.375" style="0" customWidth="1"/>
    <col min="3" max="3" width="24.25390625" style="0" customWidth="1"/>
    <col min="4" max="4" width="12.25390625" style="0" customWidth="1"/>
    <col min="5" max="5" width="9.875" style="0" customWidth="1"/>
    <col min="6" max="6" width="21.625" style="0" customWidth="1"/>
  </cols>
  <sheetData>
    <row r="1" spans="1:8" ht="12.75">
      <c r="A1" s="202" t="s">
        <v>576</v>
      </c>
      <c r="B1" s="202"/>
      <c r="C1" s="202"/>
      <c r="D1" s="202"/>
      <c r="E1" s="202"/>
      <c r="F1" s="202"/>
      <c r="G1" s="202"/>
      <c r="H1" s="202"/>
    </row>
    <row r="2" spans="1:8" ht="12.75">
      <c r="A2" s="203" t="s">
        <v>39</v>
      </c>
      <c r="B2" s="203"/>
      <c r="C2" s="203"/>
      <c r="D2" s="203"/>
      <c r="E2" s="203"/>
      <c r="F2" s="203"/>
      <c r="G2" s="203"/>
      <c r="H2" s="203"/>
    </row>
    <row r="3" spans="1:8" ht="12.75">
      <c r="A3" s="17" t="s">
        <v>144</v>
      </c>
      <c r="B3" s="113"/>
      <c r="C3" s="113"/>
      <c r="D3" s="95"/>
      <c r="E3" s="95"/>
      <c r="F3" s="95"/>
      <c r="G3" s="95"/>
      <c r="H3" s="95"/>
    </row>
    <row r="4" spans="1:8" ht="12.75">
      <c r="A4" s="204"/>
      <c r="B4" s="204"/>
      <c r="C4" s="204"/>
      <c r="D4" s="204"/>
      <c r="E4" s="204"/>
      <c r="F4" s="204"/>
      <c r="G4" s="204"/>
      <c r="H4" s="204"/>
    </row>
    <row r="5" spans="1:8" ht="12.75">
      <c r="A5" s="114" t="s">
        <v>145</v>
      </c>
      <c r="B5" s="114"/>
      <c r="C5" s="114"/>
      <c r="D5" s="114"/>
      <c r="E5" s="114"/>
      <c r="F5" s="114"/>
      <c r="G5" s="115"/>
      <c r="H5" s="77"/>
    </row>
    <row r="6" spans="1:8" ht="12.75">
      <c r="A6" s="116" t="s">
        <v>15</v>
      </c>
      <c r="B6" s="114"/>
      <c r="C6" s="114"/>
      <c r="D6" s="114"/>
      <c r="F6" s="114"/>
      <c r="G6" s="115"/>
      <c r="H6" s="77"/>
    </row>
    <row r="7" spans="1:7" ht="12.75">
      <c r="A7" s="114" t="s">
        <v>14</v>
      </c>
      <c r="B7" s="114"/>
      <c r="C7" s="114"/>
      <c r="D7" s="114" t="s">
        <v>146</v>
      </c>
      <c r="E7" s="118">
        <v>0.456</v>
      </c>
      <c r="F7" s="114"/>
      <c r="G7" s="115"/>
    </row>
    <row r="8" spans="1:7" ht="12.75">
      <c r="A8" s="114" t="s">
        <v>117</v>
      </c>
      <c r="B8" s="114"/>
      <c r="C8" s="114"/>
      <c r="D8" s="114"/>
      <c r="E8" s="118"/>
      <c r="F8" s="114"/>
      <c r="G8" s="115"/>
    </row>
    <row r="9" spans="1:7" ht="12.75">
      <c r="A9" s="114" t="s">
        <v>118</v>
      </c>
      <c r="B9" s="114"/>
      <c r="C9" s="114"/>
      <c r="D9" s="114">
        <v>304.74</v>
      </c>
      <c r="E9" s="118">
        <v>0.314</v>
      </c>
      <c r="F9" s="114"/>
      <c r="G9" s="115"/>
    </row>
    <row r="10" spans="1:7" ht="12.75">
      <c r="A10" s="114" t="s">
        <v>147</v>
      </c>
      <c r="B10" s="114"/>
      <c r="C10" s="114"/>
      <c r="D10" s="114"/>
      <c r="E10" s="114"/>
      <c r="F10" s="114"/>
      <c r="G10" s="115"/>
    </row>
    <row r="11" spans="1:7" ht="12.75">
      <c r="A11" s="114" t="s">
        <v>40</v>
      </c>
      <c r="B11" s="114"/>
      <c r="C11" s="114"/>
      <c r="D11" s="114" t="s">
        <v>148</v>
      </c>
      <c r="E11" s="118">
        <v>0.183</v>
      </c>
      <c r="F11" s="114"/>
      <c r="G11" s="115"/>
    </row>
    <row r="12" spans="1:7" ht="12.75">
      <c r="A12" s="114" t="s">
        <v>41</v>
      </c>
      <c r="B12" s="114"/>
      <c r="C12" s="114"/>
      <c r="D12" s="114" t="s">
        <v>149</v>
      </c>
      <c r="E12" s="117">
        <v>0.282</v>
      </c>
      <c r="F12" s="114"/>
      <c r="G12" s="115"/>
    </row>
    <row r="13" spans="1:7" ht="12.75">
      <c r="A13" s="114" t="s">
        <v>42</v>
      </c>
      <c r="B13" s="114"/>
      <c r="C13" s="114"/>
      <c r="D13" s="114"/>
      <c r="E13" s="114"/>
      <c r="F13" s="114"/>
      <c r="G13" s="115"/>
    </row>
    <row r="14" spans="1:7" ht="12.75">
      <c r="A14" s="114" t="s">
        <v>43</v>
      </c>
      <c r="B14" s="114"/>
      <c r="C14" s="114"/>
      <c r="D14" s="114" t="s">
        <v>150</v>
      </c>
      <c r="E14" s="117">
        <v>0.494</v>
      </c>
      <c r="F14" s="114" t="s">
        <v>44</v>
      </c>
      <c r="G14" s="115"/>
    </row>
    <row r="15" spans="1:7" ht="12.75">
      <c r="A15" s="114" t="s">
        <v>45</v>
      </c>
      <c r="B15" s="114"/>
      <c r="C15" s="114"/>
      <c r="D15" s="114"/>
      <c r="E15" s="114"/>
      <c r="F15" s="114"/>
      <c r="G15" s="115"/>
    </row>
    <row r="16" spans="1:7" ht="12.75">
      <c r="A16" s="114" t="s">
        <v>46</v>
      </c>
      <c r="B16" s="114"/>
      <c r="C16" s="114"/>
      <c r="D16" s="114"/>
      <c r="E16" s="114"/>
      <c r="F16" s="114"/>
      <c r="G16" s="115"/>
    </row>
    <row r="17" spans="1:7" ht="12.75">
      <c r="A17" s="114" t="s">
        <v>151</v>
      </c>
      <c r="B17" s="114"/>
      <c r="C17" s="114"/>
      <c r="D17" s="114"/>
      <c r="E17" s="114"/>
      <c r="F17" s="114"/>
      <c r="G17" s="115"/>
    </row>
    <row r="18" spans="1:7" ht="12.75">
      <c r="A18" s="114" t="s">
        <v>47</v>
      </c>
      <c r="B18" s="114"/>
      <c r="C18" s="114"/>
      <c r="D18" s="114"/>
      <c r="E18" s="114"/>
      <c r="F18" s="114"/>
      <c r="G18" s="115"/>
    </row>
    <row r="19" spans="1:7" ht="12.75">
      <c r="A19" s="114" t="s">
        <v>48</v>
      </c>
      <c r="B19" s="114"/>
      <c r="C19" s="114"/>
      <c r="D19" s="114" t="s">
        <v>152</v>
      </c>
      <c r="E19" s="118">
        <v>0.496</v>
      </c>
      <c r="F19" s="114"/>
      <c r="G19" s="115"/>
    </row>
    <row r="20" spans="1:7" ht="12.75">
      <c r="A20" s="114" t="s">
        <v>153</v>
      </c>
      <c r="B20" s="114"/>
      <c r="C20" s="114"/>
      <c r="D20" s="114"/>
      <c r="E20" s="114"/>
      <c r="F20" s="114"/>
      <c r="G20" s="115"/>
    </row>
    <row r="21" spans="1:7" ht="12.75">
      <c r="A21" s="114" t="s">
        <v>49</v>
      </c>
      <c r="B21" s="114"/>
      <c r="C21" s="114"/>
      <c r="D21" s="114"/>
      <c r="E21" s="114"/>
      <c r="F21" s="114"/>
      <c r="G21" s="115"/>
    </row>
    <row r="22" spans="1:7" ht="12.75">
      <c r="A22" s="114" t="s">
        <v>50</v>
      </c>
      <c r="B22" s="114"/>
      <c r="C22" s="114"/>
      <c r="D22" s="114" t="s">
        <v>154</v>
      </c>
      <c r="E22" s="118">
        <v>1.142</v>
      </c>
      <c r="F22" s="114"/>
      <c r="G22" s="115"/>
    </row>
    <row r="23" spans="1:7" ht="12.75">
      <c r="A23" s="114" t="s">
        <v>51</v>
      </c>
      <c r="B23" s="114"/>
      <c r="C23" s="114"/>
      <c r="D23" s="114" t="s">
        <v>155</v>
      </c>
      <c r="E23" s="118">
        <v>0.417</v>
      </c>
      <c r="G23" s="115"/>
    </row>
    <row r="24" spans="1:7" ht="12.75">
      <c r="A24" s="114"/>
      <c r="B24" s="114"/>
      <c r="C24" s="114"/>
      <c r="D24" s="114"/>
      <c r="E24" s="118"/>
      <c r="G24" s="115"/>
    </row>
    <row r="25" spans="1:7" ht="12.75">
      <c r="A25" s="114" t="s">
        <v>52</v>
      </c>
      <c r="B25" s="114"/>
      <c r="C25" s="114"/>
      <c r="D25" s="114"/>
      <c r="E25" s="114"/>
      <c r="F25" s="114"/>
      <c r="G25" s="115"/>
    </row>
    <row r="26" spans="1:8" ht="12.75">
      <c r="A26" s="114"/>
      <c r="B26" s="114"/>
      <c r="C26" s="114"/>
      <c r="D26" s="114" t="s">
        <v>156</v>
      </c>
      <c r="E26" s="117">
        <v>0.693</v>
      </c>
      <c r="F26" s="114" t="s">
        <v>53</v>
      </c>
      <c r="G26" s="115"/>
      <c r="H26" s="119"/>
    </row>
    <row r="27" spans="1:8" ht="12.75">
      <c r="A27" s="114" t="s">
        <v>25</v>
      </c>
      <c r="B27" s="114"/>
      <c r="C27" s="114"/>
      <c r="D27" s="114"/>
      <c r="E27" s="117"/>
      <c r="F27" s="114"/>
      <c r="G27" s="115"/>
      <c r="H27" s="119"/>
    </row>
    <row r="28" spans="1:8" ht="12.75">
      <c r="A28" s="114" t="s">
        <v>48</v>
      </c>
      <c r="B28" s="114"/>
      <c r="C28" s="114"/>
      <c r="D28" s="114" t="s">
        <v>157</v>
      </c>
      <c r="E28" s="117">
        <v>0.429</v>
      </c>
      <c r="F28" s="114" t="s">
        <v>53</v>
      </c>
      <c r="G28" s="115"/>
      <c r="H28" s="119"/>
    </row>
    <row r="29" spans="1:8" ht="12.75">
      <c r="A29" s="114" t="s">
        <v>10</v>
      </c>
      <c r="B29" s="114"/>
      <c r="C29" s="114"/>
      <c r="D29" s="114"/>
      <c r="E29" s="114"/>
      <c r="F29" s="114"/>
      <c r="G29" s="115"/>
      <c r="H29" s="119"/>
    </row>
    <row r="30" spans="1:7" ht="12.75">
      <c r="A30" s="114" t="s">
        <v>294</v>
      </c>
      <c r="B30" s="114"/>
      <c r="C30" s="114"/>
      <c r="D30" s="114" t="s">
        <v>158</v>
      </c>
      <c r="E30" s="117">
        <v>0.5</v>
      </c>
      <c r="F30" s="114"/>
      <c r="G30" s="115"/>
    </row>
    <row r="31" spans="1:7" ht="12.75">
      <c r="A31" s="114" t="s">
        <v>11</v>
      </c>
      <c r="B31" s="114"/>
      <c r="C31" s="114"/>
      <c r="D31" s="114"/>
      <c r="E31" s="114"/>
      <c r="F31" s="114"/>
      <c r="G31" s="115"/>
    </row>
    <row r="32" spans="1:7" ht="12.75">
      <c r="A32" s="114"/>
      <c r="B32" s="114"/>
      <c r="C32" s="114"/>
      <c r="D32" s="114" t="s">
        <v>159</v>
      </c>
      <c r="E32" s="117">
        <v>0.401</v>
      </c>
      <c r="F32" s="114"/>
      <c r="G32" s="115"/>
    </row>
    <row r="33" spans="1:7" ht="12.75">
      <c r="A33" s="114" t="s">
        <v>54</v>
      </c>
      <c r="B33" s="114"/>
      <c r="C33" s="114"/>
      <c r="D33" s="114"/>
      <c r="E33" s="114"/>
      <c r="F33" s="114"/>
      <c r="G33" s="116"/>
    </row>
    <row r="34" spans="2:7" ht="12.75">
      <c r="B34" s="114"/>
      <c r="C34" s="114"/>
      <c r="D34" s="114" t="s">
        <v>160</v>
      </c>
      <c r="E34" s="118">
        <v>0.919</v>
      </c>
      <c r="F34" s="114" t="s">
        <v>56</v>
      </c>
      <c r="G34" s="116"/>
    </row>
    <row r="35" spans="1:7" ht="12.75">
      <c r="A35" s="116" t="s">
        <v>162</v>
      </c>
      <c r="B35" s="114"/>
      <c r="C35" s="114"/>
      <c r="D35" s="114"/>
      <c r="E35" s="118"/>
      <c r="F35" s="114"/>
      <c r="G35" s="116"/>
    </row>
    <row r="36" spans="1:7" ht="12.75">
      <c r="A36" s="150" t="s">
        <v>163</v>
      </c>
      <c r="B36" s="114"/>
      <c r="C36" s="114"/>
      <c r="D36" s="114"/>
      <c r="E36" s="118"/>
      <c r="F36" s="114"/>
      <c r="G36" s="116"/>
    </row>
    <row r="37" spans="1:7" ht="12.75">
      <c r="A37" s="150" t="s">
        <v>164</v>
      </c>
      <c r="B37" s="114"/>
      <c r="C37" s="114"/>
      <c r="D37" s="114"/>
      <c r="E37" s="118"/>
      <c r="F37" s="114"/>
      <c r="G37" s="116"/>
    </row>
    <row r="38" spans="1:7" ht="12.75">
      <c r="A38" s="149"/>
      <c r="B38" s="114"/>
      <c r="C38" s="114"/>
      <c r="D38" s="114" t="s">
        <v>165</v>
      </c>
      <c r="E38" s="118">
        <v>0.667</v>
      </c>
      <c r="F38" s="114"/>
      <c r="G38" s="116"/>
    </row>
    <row r="39" spans="1:7" ht="12.75">
      <c r="A39" s="114" t="s">
        <v>161</v>
      </c>
      <c r="B39" s="114"/>
      <c r="C39" s="114"/>
      <c r="D39" s="114"/>
      <c r="E39" s="126"/>
      <c r="F39" s="114"/>
      <c r="G39" s="116"/>
    </row>
    <row r="40" spans="1:7" ht="12.75">
      <c r="A40" s="114" t="s">
        <v>19</v>
      </c>
      <c r="B40" s="114"/>
      <c r="C40" s="114"/>
      <c r="D40" s="114"/>
      <c r="E40" s="126"/>
      <c r="F40" s="114"/>
      <c r="G40" s="116"/>
    </row>
    <row r="41" spans="1:7" ht="12.75">
      <c r="A41" s="114" t="s">
        <v>20</v>
      </c>
      <c r="B41" s="114"/>
      <c r="C41" s="114"/>
      <c r="D41" s="114" t="s">
        <v>9</v>
      </c>
      <c r="E41" s="117">
        <v>1</v>
      </c>
      <c r="F41" s="129"/>
      <c r="G41" s="130"/>
    </row>
    <row r="42" spans="1:8" ht="12.75">
      <c r="A42" s="120" t="s">
        <v>22</v>
      </c>
      <c r="B42" s="121"/>
      <c r="C42" s="121"/>
      <c r="D42" s="116"/>
      <c r="E42" s="17"/>
      <c r="F42" s="122"/>
      <c r="G42" s="116"/>
      <c r="H42" s="2"/>
    </row>
    <row r="43" spans="1:8" ht="12.75">
      <c r="A43" s="122" t="s">
        <v>21</v>
      </c>
      <c r="B43" s="122"/>
      <c r="C43" s="122"/>
      <c r="D43" s="116" t="s">
        <v>166</v>
      </c>
      <c r="E43" s="118">
        <v>0.5</v>
      </c>
      <c r="F43" s="116"/>
      <c r="G43" s="116"/>
      <c r="H43" s="2"/>
    </row>
    <row r="44" spans="1:7" s="2" customFormat="1" ht="11.25">
      <c r="A44" s="120" t="s">
        <v>26</v>
      </c>
      <c r="B44" s="114"/>
      <c r="C44" s="114"/>
      <c r="D44" s="116" t="s">
        <v>167</v>
      </c>
      <c r="E44" s="117">
        <v>1</v>
      </c>
      <c r="F44" s="114" t="s">
        <v>56</v>
      </c>
      <c r="G44" s="116"/>
    </row>
    <row r="45" spans="1:7" s="2" customFormat="1" ht="11.25">
      <c r="A45" s="120" t="s">
        <v>23</v>
      </c>
      <c r="B45" s="114"/>
      <c r="C45" s="114"/>
      <c r="E45" s="113"/>
      <c r="F45" s="114"/>
      <c r="G45" s="116"/>
    </row>
    <row r="46" spans="1:7" ht="12.75">
      <c r="A46" s="120" t="s">
        <v>24</v>
      </c>
      <c r="B46" s="129"/>
      <c r="C46" s="129"/>
      <c r="E46" s="138"/>
      <c r="F46" s="129"/>
      <c r="G46" s="130"/>
    </row>
    <row r="47" spans="1:5" ht="12.75">
      <c r="A47" s="114" t="s">
        <v>55</v>
      </c>
      <c r="D47" s="116" t="s">
        <v>167</v>
      </c>
      <c r="E47" s="117">
        <v>1</v>
      </c>
    </row>
    <row r="48" spans="1:5" ht="12.75">
      <c r="A48" s="114" t="s">
        <v>27</v>
      </c>
      <c r="D48" s="116"/>
      <c r="E48" s="128"/>
    </row>
    <row r="49" spans="1:5" ht="12.75">
      <c r="A49" s="114" t="s">
        <v>28</v>
      </c>
      <c r="D49" s="116" t="s">
        <v>29</v>
      </c>
      <c r="E49" s="128"/>
    </row>
    <row r="51" spans="1:7" ht="12.75">
      <c r="A51" s="114" t="s">
        <v>78</v>
      </c>
      <c r="B51" s="114"/>
      <c r="C51" s="114"/>
      <c r="D51" s="114"/>
      <c r="E51" s="114"/>
      <c r="F51" s="114"/>
      <c r="G51" s="116"/>
    </row>
    <row r="52" spans="1:7" ht="12.75">
      <c r="A52" s="114" t="s">
        <v>168</v>
      </c>
      <c r="B52" s="114"/>
      <c r="C52" s="114"/>
      <c r="D52" s="114"/>
      <c r="E52" s="114"/>
      <c r="F52" s="114"/>
      <c r="G52" s="116"/>
    </row>
    <row r="53" spans="1:7" ht="12.75">
      <c r="A53" s="114" t="s">
        <v>169</v>
      </c>
      <c r="B53" s="114"/>
      <c r="C53" s="114"/>
      <c r="D53" s="114"/>
      <c r="E53" s="114"/>
      <c r="F53" s="114"/>
      <c r="G53" s="116"/>
    </row>
    <row r="54" spans="1:6" ht="12.75">
      <c r="A54" s="114" t="s">
        <v>32</v>
      </c>
      <c r="B54" s="114"/>
      <c r="C54" s="114"/>
      <c r="D54" s="114" t="s">
        <v>12</v>
      </c>
      <c r="E54" s="117">
        <v>0.488</v>
      </c>
      <c r="F54" s="114" t="s">
        <v>44</v>
      </c>
    </row>
    <row r="55" spans="1:7" ht="12.75">
      <c r="A55" s="114" t="s">
        <v>79</v>
      </c>
      <c r="B55" s="123" t="s">
        <v>30</v>
      </c>
      <c r="C55" s="116"/>
      <c r="D55" s="116"/>
      <c r="E55" s="114"/>
      <c r="F55" s="114"/>
      <c r="G55" s="116"/>
    </row>
    <row r="56" spans="1:7" ht="12.75">
      <c r="A56" s="114"/>
      <c r="B56" s="123" t="s">
        <v>31</v>
      </c>
      <c r="C56" s="116"/>
      <c r="D56" s="124">
        <v>363.75</v>
      </c>
      <c r="E56" s="114" t="s">
        <v>80</v>
      </c>
      <c r="F56" s="118">
        <v>0.553</v>
      </c>
      <c r="G56" s="118"/>
    </row>
    <row r="57" spans="1:7" ht="12.75">
      <c r="A57" s="114" t="s">
        <v>81</v>
      </c>
      <c r="B57" s="121" t="s">
        <v>82</v>
      </c>
      <c r="C57" s="125"/>
      <c r="D57" s="116"/>
      <c r="E57" s="116"/>
      <c r="F57" s="114"/>
      <c r="G57" s="133"/>
    </row>
    <row r="58" spans="1:7" ht="12.75">
      <c r="A58" s="114"/>
      <c r="B58" s="121" t="s">
        <v>87</v>
      </c>
      <c r="C58" s="116"/>
      <c r="D58" s="116">
        <v>242.62</v>
      </c>
      <c r="E58" s="114" t="s">
        <v>80</v>
      </c>
      <c r="F58" s="118">
        <v>0.443</v>
      </c>
      <c r="G58" s="133"/>
    </row>
    <row r="59" spans="1:7" ht="12.75">
      <c r="A59" s="114" t="s">
        <v>88</v>
      </c>
      <c r="B59" s="121" t="s">
        <v>89</v>
      </c>
      <c r="C59" s="121"/>
      <c r="D59" s="121"/>
      <c r="E59" s="116"/>
      <c r="F59" s="116"/>
      <c r="G59" s="17"/>
    </row>
    <row r="60" spans="1:6" ht="12.75">
      <c r="A60" s="114"/>
      <c r="B60" s="121" t="s">
        <v>13</v>
      </c>
      <c r="C60" s="125"/>
      <c r="D60" s="121"/>
      <c r="E60" s="116"/>
      <c r="F60" s="118">
        <v>0.204</v>
      </c>
    </row>
    <row r="61" spans="1:6" ht="12.75">
      <c r="A61" s="126" t="s">
        <v>90</v>
      </c>
      <c r="B61" s="121" t="s">
        <v>303</v>
      </c>
      <c r="C61" s="125"/>
      <c r="D61" s="127">
        <v>95.85</v>
      </c>
      <c r="E61" s="114" t="s">
        <v>80</v>
      </c>
      <c r="F61" s="118">
        <v>1</v>
      </c>
    </row>
    <row r="62" spans="1:6" ht="12.75">
      <c r="A62" s="126" t="s">
        <v>94</v>
      </c>
      <c r="B62" s="120" t="s">
        <v>95</v>
      </c>
      <c r="C62" s="116"/>
      <c r="D62" s="124">
        <v>45.85</v>
      </c>
      <c r="E62" s="114" t="s">
        <v>80</v>
      </c>
      <c r="F62" s="118">
        <v>0.021</v>
      </c>
    </row>
    <row r="63" spans="1:6" ht="12.75">
      <c r="A63" s="126" t="s">
        <v>33</v>
      </c>
      <c r="B63" s="120" t="s">
        <v>34</v>
      </c>
      <c r="C63" s="116"/>
      <c r="D63" s="124">
        <v>44.2</v>
      </c>
      <c r="E63" s="114" t="s">
        <v>80</v>
      </c>
      <c r="F63" s="118">
        <v>0.221</v>
      </c>
    </row>
    <row r="64" spans="1:6" ht="12.75">
      <c r="A64" s="126" t="s">
        <v>96</v>
      </c>
      <c r="B64" s="120" t="s">
        <v>16</v>
      </c>
      <c r="C64" s="116"/>
      <c r="D64" s="124">
        <v>1.65</v>
      </c>
      <c r="E64" s="114" t="s">
        <v>80</v>
      </c>
      <c r="F64" s="118">
        <v>0.001</v>
      </c>
    </row>
    <row r="65" spans="1:6" ht="12.75">
      <c r="A65" s="126" t="s">
        <v>97</v>
      </c>
      <c r="B65" s="114" t="s">
        <v>98</v>
      </c>
      <c r="C65" s="116"/>
      <c r="D65" s="114">
        <v>12915.97</v>
      </c>
      <c r="E65" s="114" t="s">
        <v>80</v>
      </c>
      <c r="F65" s="118">
        <v>0.85</v>
      </c>
    </row>
    <row r="66" spans="1:6" ht="12.75">
      <c r="A66" s="126" t="s">
        <v>99</v>
      </c>
      <c r="B66" s="114" t="s">
        <v>100</v>
      </c>
      <c r="C66" s="116"/>
      <c r="D66" s="114">
        <v>0.66</v>
      </c>
      <c r="E66" s="114" t="s">
        <v>80</v>
      </c>
      <c r="F66" s="118">
        <v>0.008</v>
      </c>
    </row>
    <row r="67" spans="1:6" ht="12.75">
      <c r="A67" s="114" t="s">
        <v>101</v>
      </c>
      <c r="B67" s="114" t="s">
        <v>102</v>
      </c>
      <c r="C67" s="114"/>
      <c r="D67" s="114">
        <v>12915.31</v>
      </c>
      <c r="E67" s="114" t="s">
        <v>80</v>
      </c>
      <c r="F67" s="118">
        <v>0.854</v>
      </c>
    </row>
    <row r="68" spans="1:7" ht="12.75">
      <c r="A68" s="114" t="s">
        <v>44</v>
      </c>
      <c r="B68" s="129"/>
      <c r="C68" s="129"/>
      <c r="D68" s="129"/>
      <c r="E68" s="129"/>
      <c r="F68" s="133"/>
      <c r="G68" s="129"/>
    </row>
    <row r="69" ht="12.75">
      <c r="A69" s="126" t="s">
        <v>597</v>
      </c>
    </row>
    <row r="70" ht="12.75">
      <c r="A70" s="126" t="s">
        <v>591</v>
      </c>
    </row>
    <row r="71" ht="12.75">
      <c r="A71" s="126" t="s">
        <v>592</v>
      </c>
    </row>
    <row r="72" ht="12.75">
      <c r="A72" s="126" t="s">
        <v>595</v>
      </c>
    </row>
    <row r="73" spans="1:6" ht="12.75">
      <c r="A73" s="116" t="s">
        <v>596</v>
      </c>
      <c r="D73" s="116">
        <v>645.98</v>
      </c>
      <c r="E73" s="114" t="s">
        <v>80</v>
      </c>
      <c r="F73" s="118">
        <v>0.422</v>
      </c>
    </row>
    <row r="74" ht="12.75">
      <c r="A74" s="126" t="s">
        <v>598</v>
      </c>
    </row>
    <row r="75" ht="12.75">
      <c r="A75" s="126" t="s">
        <v>591</v>
      </c>
    </row>
    <row r="76" spans="1:9" ht="12.75">
      <c r="A76" s="126" t="s">
        <v>592</v>
      </c>
      <c r="I76" t="s">
        <v>610</v>
      </c>
    </row>
    <row r="77" ht="12.75">
      <c r="A77" s="126" t="s">
        <v>595</v>
      </c>
    </row>
    <row r="78" spans="1:6" ht="12.75">
      <c r="A78" s="116" t="s">
        <v>596</v>
      </c>
      <c r="D78" s="116">
        <v>390.31</v>
      </c>
      <c r="E78" s="114" t="s">
        <v>80</v>
      </c>
      <c r="F78" s="118">
        <v>0.44</v>
      </c>
    </row>
    <row r="79" spans="1:6" ht="12.75">
      <c r="A79" s="114" t="s">
        <v>599</v>
      </c>
      <c r="B79" s="114"/>
      <c r="C79" s="114"/>
      <c r="D79" s="114"/>
      <c r="E79" s="126"/>
      <c r="F79" s="114"/>
    </row>
    <row r="80" spans="1:6" ht="12.75">
      <c r="A80" s="114" t="s">
        <v>600</v>
      </c>
      <c r="B80" s="114"/>
      <c r="C80" s="114"/>
      <c r="D80" s="114"/>
      <c r="E80" s="126"/>
      <c r="F80" s="114"/>
    </row>
    <row r="81" spans="1:6" ht="12.75">
      <c r="A81" s="114" t="s">
        <v>601</v>
      </c>
      <c r="B81" s="114"/>
      <c r="C81" s="114"/>
      <c r="F81" s="129"/>
    </row>
    <row r="82" ht="12.75">
      <c r="A82" s="126" t="s">
        <v>602</v>
      </c>
    </row>
    <row r="83" ht="12.75">
      <c r="A83" s="126" t="s">
        <v>603</v>
      </c>
    </row>
    <row r="84" spans="1:6" ht="12.75">
      <c r="A84" s="126" t="s">
        <v>604</v>
      </c>
      <c r="D84" s="116">
        <v>11134.96</v>
      </c>
      <c r="E84" s="114" t="s">
        <v>80</v>
      </c>
      <c r="F84" s="117">
        <v>1</v>
      </c>
    </row>
    <row r="85" spans="1:7" ht="12.75">
      <c r="A85" s="114" t="s">
        <v>103</v>
      </c>
      <c r="B85" s="114" t="s">
        <v>104</v>
      </c>
      <c r="C85" s="114"/>
      <c r="D85" s="116">
        <v>19.74</v>
      </c>
      <c r="E85" s="114" t="s">
        <v>80</v>
      </c>
      <c r="F85" s="118">
        <v>0.315</v>
      </c>
      <c r="G85" s="136"/>
    </row>
    <row r="86" spans="1:7" ht="12.75">
      <c r="A86" s="114"/>
      <c r="B86" s="114" t="s">
        <v>605</v>
      </c>
      <c r="C86" s="114"/>
      <c r="D86" s="114"/>
      <c r="E86" s="114"/>
      <c r="F86" s="114"/>
      <c r="G86" s="134"/>
    </row>
    <row r="87" spans="1:7" ht="12.75">
      <c r="A87" s="114" t="s">
        <v>105</v>
      </c>
      <c r="B87" s="114" t="s">
        <v>106</v>
      </c>
      <c r="C87" s="114"/>
      <c r="D87" s="127">
        <v>5152.06</v>
      </c>
      <c r="E87" s="114" t="s">
        <v>80</v>
      </c>
      <c r="F87" s="118">
        <v>0.463</v>
      </c>
      <c r="G87" s="135"/>
    </row>
    <row r="88" spans="1:7" ht="12.75">
      <c r="A88" s="114" t="s">
        <v>609</v>
      </c>
      <c r="B88" s="114"/>
      <c r="C88" s="114"/>
      <c r="D88" s="116"/>
      <c r="E88" s="114"/>
      <c r="F88" s="118"/>
      <c r="G88" s="135"/>
    </row>
    <row r="89" spans="1:7" ht="12.75">
      <c r="A89" s="114" t="s">
        <v>606</v>
      </c>
      <c r="B89" s="114"/>
      <c r="C89" s="114"/>
      <c r="D89" s="116"/>
      <c r="E89" s="114"/>
      <c r="F89" s="118"/>
      <c r="G89" s="135"/>
    </row>
    <row r="90" spans="1:7" ht="12.75">
      <c r="A90" s="114" t="s">
        <v>607</v>
      </c>
      <c r="B90" s="114"/>
      <c r="C90" s="114"/>
      <c r="D90" s="116"/>
      <c r="E90" s="114"/>
      <c r="F90" s="118"/>
      <c r="G90" s="135"/>
    </row>
    <row r="91" spans="1:7" ht="12.75">
      <c r="A91" s="114" t="s">
        <v>608</v>
      </c>
      <c r="B91" s="114"/>
      <c r="C91" s="114"/>
      <c r="D91" s="116"/>
      <c r="E91" s="127">
        <v>2302.06</v>
      </c>
      <c r="F91" s="114" t="s">
        <v>18</v>
      </c>
      <c r="G91" s="118"/>
    </row>
    <row r="92" spans="1:7" ht="12.75">
      <c r="A92" s="114" t="s">
        <v>107</v>
      </c>
      <c r="B92" s="114"/>
      <c r="C92" s="114"/>
      <c r="D92" s="2"/>
      <c r="E92" s="114"/>
      <c r="F92" s="118"/>
      <c r="G92" s="135"/>
    </row>
    <row r="93" spans="1:7" ht="12.75">
      <c r="A93" s="114" t="s">
        <v>607</v>
      </c>
      <c r="B93" s="114"/>
      <c r="C93" s="114"/>
      <c r="D93" s="116"/>
      <c r="E93" s="114"/>
      <c r="F93" s="118"/>
      <c r="G93" s="135"/>
    </row>
    <row r="94" spans="1:7" ht="12.75">
      <c r="A94" s="114" t="s">
        <v>608</v>
      </c>
      <c r="B94" s="114"/>
      <c r="C94" s="114"/>
      <c r="D94" s="116"/>
      <c r="E94" s="127">
        <v>2850</v>
      </c>
      <c r="F94" s="114" t="s">
        <v>17</v>
      </c>
      <c r="G94" s="135"/>
    </row>
    <row r="95" spans="1:7" ht="12.75">
      <c r="A95" s="129"/>
      <c r="B95" s="131"/>
      <c r="C95" s="129"/>
      <c r="D95" s="129"/>
      <c r="E95" s="132"/>
      <c r="F95" s="129"/>
      <c r="G95" s="135"/>
    </row>
    <row r="96" spans="5:7" ht="12.75">
      <c r="E96" s="132"/>
      <c r="F96" s="129"/>
      <c r="G96" s="135"/>
    </row>
    <row r="97" spans="1:7" ht="12.75">
      <c r="A97" s="137"/>
      <c r="B97" s="131"/>
      <c r="C97" s="131"/>
      <c r="D97" s="131"/>
      <c r="E97" s="131"/>
      <c r="F97" s="131"/>
      <c r="G97" s="131"/>
    </row>
    <row r="98" spans="1:7" ht="12.75">
      <c r="A98" s="137"/>
      <c r="B98" s="114" t="s">
        <v>116</v>
      </c>
      <c r="C98" s="114"/>
      <c r="D98" s="114"/>
      <c r="E98" s="129"/>
      <c r="F98" s="129"/>
      <c r="G98" s="135"/>
    </row>
    <row r="100" spans="2:8" ht="43.5" customHeight="1">
      <c r="B100" s="205"/>
      <c r="C100" s="205"/>
      <c r="D100" s="205"/>
      <c r="E100" s="205"/>
      <c r="F100" s="205"/>
      <c r="G100" s="205"/>
      <c r="H100" s="205"/>
    </row>
  </sheetData>
  <sheetProtection/>
  <mergeCells count="4">
    <mergeCell ref="A1:H1"/>
    <mergeCell ref="A2:H2"/>
    <mergeCell ref="A4:H4"/>
    <mergeCell ref="B100:H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0"/>
    </sheetView>
  </sheetViews>
  <sheetFormatPr defaultColWidth="9.00390625" defaultRowHeight="12.75"/>
  <cols>
    <col min="1" max="1" width="2.75390625" style="0" customWidth="1"/>
    <col min="2" max="2" width="18.625" style="0" customWidth="1"/>
    <col min="3" max="3" width="38.375" style="0" customWidth="1"/>
    <col min="4" max="4" width="8.125" style="0" customWidth="1"/>
    <col min="5" max="5" width="8.625" style="0" customWidth="1"/>
    <col min="6" max="6" width="8.75390625" style="0" customWidth="1"/>
  </cols>
  <sheetData>
    <row r="1" spans="1:5" ht="12.75">
      <c r="A1" s="27"/>
      <c r="B1" s="26"/>
      <c r="C1" s="26" t="s">
        <v>184</v>
      </c>
      <c r="D1" s="27"/>
      <c r="E1" s="77"/>
    </row>
    <row r="2" spans="1:5" ht="45">
      <c r="A2" s="27"/>
      <c r="B2" s="26"/>
      <c r="C2" s="49" t="s">
        <v>191</v>
      </c>
      <c r="D2" s="78"/>
      <c r="E2" s="77"/>
    </row>
    <row r="3" spans="1:5" ht="12.75">
      <c r="A3" s="27"/>
      <c r="B3" s="26"/>
      <c r="C3" s="62"/>
      <c r="D3" s="79"/>
      <c r="E3" s="77"/>
    </row>
    <row r="4" spans="1:5" ht="12.75">
      <c r="A4" s="27" t="s">
        <v>188</v>
      </c>
      <c r="B4" s="177" t="s">
        <v>139</v>
      </c>
      <c r="C4" s="177"/>
      <c r="D4" s="27"/>
      <c r="E4" s="77"/>
    </row>
    <row r="5" spans="1:6" ht="12.75">
      <c r="A5" s="27"/>
      <c r="B5" s="27"/>
      <c r="C5" s="27"/>
      <c r="D5" s="27"/>
      <c r="F5" s="77" t="s">
        <v>140</v>
      </c>
    </row>
    <row r="6" spans="1:6" ht="12.75">
      <c r="A6" s="80" t="s">
        <v>187</v>
      </c>
      <c r="B6" s="81" t="s">
        <v>189</v>
      </c>
      <c r="C6" s="80" t="s">
        <v>194</v>
      </c>
      <c r="D6" s="181" t="s">
        <v>615</v>
      </c>
      <c r="E6" s="178" t="s">
        <v>616</v>
      </c>
      <c r="F6" s="178" t="s">
        <v>190</v>
      </c>
    </row>
    <row r="7" spans="1:6" ht="12.75">
      <c r="A7" s="82" t="s">
        <v>195</v>
      </c>
      <c r="B7" s="83" t="s">
        <v>196</v>
      </c>
      <c r="C7" s="82" t="s">
        <v>197</v>
      </c>
      <c r="D7" s="182"/>
      <c r="E7" s="179"/>
      <c r="F7" s="179"/>
    </row>
    <row r="8" spans="1:6" ht="12.75">
      <c r="A8" s="82"/>
      <c r="B8" s="83"/>
      <c r="C8" s="82" t="s">
        <v>198</v>
      </c>
      <c r="D8" s="182"/>
      <c r="E8" s="179"/>
      <c r="F8" s="179"/>
    </row>
    <row r="9" spans="1:6" ht="12.75">
      <c r="A9" s="82"/>
      <c r="B9" s="83" t="s">
        <v>199</v>
      </c>
      <c r="C9" s="82" t="s">
        <v>200</v>
      </c>
      <c r="D9" s="182"/>
      <c r="E9" s="179"/>
      <c r="F9" s="179"/>
    </row>
    <row r="10" spans="1:6" ht="12.75">
      <c r="A10" s="82"/>
      <c r="B10" s="83"/>
      <c r="C10" s="82" t="s">
        <v>141</v>
      </c>
      <c r="D10" s="182"/>
      <c r="E10" s="179"/>
      <c r="F10" s="179"/>
    </row>
    <row r="11" spans="1:6" ht="12.75">
      <c r="A11" s="84"/>
      <c r="B11" s="85"/>
      <c r="C11" s="97" t="s">
        <v>142</v>
      </c>
      <c r="D11" s="183"/>
      <c r="E11" s="180"/>
      <c r="F11" s="180"/>
    </row>
    <row r="12" spans="1:6" ht="22.5">
      <c r="A12" s="86">
        <v>1</v>
      </c>
      <c r="B12" s="87" t="s">
        <v>227</v>
      </c>
      <c r="C12" s="96" t="s">
        <v>305</v>
      </c>
      <c r="D12" s="89">
        <v>0</v>
      </c>
      <c r="E12" s="84">
        <f>E13</f>
        <v>1317.020000000004</v>
      </c>
      <c r="F12" s="84">
        <f>F13</f>
        <v>673.2799999999988</v>
      </c>
    </row>
    <row r="13" spans="1:6" ht="22.5">
      <c r="A13" s="86">
        <v>2</v>
      </c>
      <c r="B13" s="87" t="s">
        <v>306</v>
      </c>
      <c r="C13" s="88" t="s">
        <v>307</v>
      </c>
      <c r="D13" s="90">
        <v>0</v>
      </c>
      <c r="E13" s="139">
        <f>E14</f>
        <v>1317.020000000004</v>
      </c>
      <c r="F13" s="139">
        <f>F14</f>
        <v>673.2799999999988</v>
      </c>
    </row>
    <row r="14" spans="1:6" ht="22.5">
      <c r="A14" s="86">
        <v>3</v>
      </c>
      <c r="B14" s="91" t="s">
        <v>228</v>
      </c>
      <c r="C14" s="92" t="s">
        <v>304</v>
      </c>
      <c r="D14" s="90">
        <v>0</v>
      </c>
      <c r="E14" s="139">
        <f>E18+E15</f>
        <v>1317.020000000004</v>
      </c>
      <c r="F14" s="139">
        <f>F18+F15</f>
        <v>673.2799999999988</v>
      </c>
    </row>
    <row r="15" spans="1:6" ht="22.5">
      <c r="A15" s="86">
        <v>4</v>
      </c>
      <c r="B15" s="91" t="s">
        <v>229</v>
      </c>
      <c r="C15" s="88" t="s">
        <v>201</v>
      </c>
      <c r="D15" s="93">
        <f aca="true" t="shared" si="0" ref="D15:F16">D16</f>
        <v>-21873.01</v>
      </c>
      <c r="E15" s="139">
        <f t="shared" si="0"/>
        <v>-34222.2</v>
      </c>
      <c r="F15" s="139">
        <f t="shared" si="0"/>
        <v>-25859.38</v>
      </c>
    </row>
    <row r="16" spans="1:6" ht="22.5">
      <c r="A16" s="86">
        <v>5</v>
      </c>
      <c r="B16" s="91" t="s">
        <v>230</v>
      </c>
      <c r="C16" s="88" t="s">
        <v>202</v>
      </c>
      <c r="D16" s="93">
        <f t="shared" si="0"/>
        <v>-21873.01</v>
      </c>
      <c r="E16" s="139">
        <f t="shared" si="0"/>
        <v>-34222.2</v>
      </c>
      <c r="F16" s="139">
        <f t="shared" si="0"/>
        <v>-25859.38</v>
      </c>
    </row>
    <row r="17" spans="1:6" ht="22.5">
      <c r="A17" s="29">
        <v>6</v>
      </c>
      <c r="B17" s="91" t="s">
        <v>231</v>
      </c>
      <c r="C17" s="88" t="s">
        <v>203</v>
      </c>
      <c r="D17" s="93">
        <v>-21873.01</v>
      </c>
      <c r="E17" s="139">
        <v>-34222.2</v>
      </c>
      <c r="F17" s="139">
        <v>-25859.38</v>
      </c>
    </row>
    <row r="18" spans="1:6" ht="22.5">
      <c r="A18" s="29">
        <v>7</v>
      </c>
      <c r="B18" s="91" t="s">
        <v>232</v>
      </c>
      <c r="C18" s="88" t="s">
        <v>308</v>
      </c>
      <c r="D18" s="93">
        <f aca="true" t="shared" si="1" ref="D18:F19">D19</f>
        <v>21873.01</v>
      </c>
      <c r="E18" s="140">
        <f t="shared" si="1"/>
        <v>35539.22</v>
      </c>
      <c r="F18" s="139">
        <f t="shared" si="1"/>
        <v>26532.66</v>
      </c>
    </row>
    <row r="19" spans="1:6" ht="22.5">
      <c r="A19" s="29">
        <v>8</v>
      </c>
      <c r="B19" s="91" t="s">
        <v>309</v>
      </c>
      <c r="C19" s="88" t="s">
        <v>204</v>
      </c>
      <c r="D19" s="93">
        <f t="shared" si="1"/>
        <v>21873.01</v>
      </c>
      <c r="E19" s="140">
        <f t="shared" si="1"/>
        <v>35539.22</v>
      </c>
      <c r="F19" s="139">
        <f t="shared" si="1"/>
        <v>26532.66</v>
      </c>
    </row>
    <row r="20" spans="1:6" ht="22.5">
      <c r="A20" s="29">
        <v>9</v>
      </c>
      <c r="B20" s="91" t="s">
        <v>233</v>
      </c>
      <c r="C20" s="88" t="s">
        <v>205</v>
      </c>
      <c r="D20" s="93">
        <v>21873.01</v>
      </c>
      <c r="E20" s="140">
        <v>35539.22</v>
      </c>
      <c r="F20" s="139">
        <v>26532.66</v>
      </c>
    </row>
  </sheetData>
  <sheetProtection/>
  <mergeCells count="4">
    <mergeCell ref="B4:C4"/>
    <mergeCell ref="D6:D11"/>
    <mergeCell ref="E6:E11"/>
    <mergeCell ref="F6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:M65"/>
    </sheetView>
  </sheetViews>
  <sheetFormatPr defaultColWidth="9.00390625" defaultRowHeight="12.75"/>
  <cols>
    <col min="1" max="1" width="3.375" style="0" customWidth="1"/>
    <col min="2" max="2" width="2.125" style="0" customWidth="1"/>
    <col min="3" max="4" width="2.625" style="0" customWidth="1"/>
    <col min="5" max="5" width="3.25390625" style="0" customWidth="1"/>
    <col min="6" max="6" width="2.625" style="0" customWidth="1"/>
    <col min="7" max="7" width="4.125" style="0" customWidth="1"/>
    <col min="8" max="8" width="3.625" style="0" customWidth="1"/>
    <col min="9" max="9" width="32.125" style="0" customWidth="1"/>
    <col min="10" max="10" width="7.625" style="0" customWidth="1"/>
    <col min="11" max="11" width="7.25390625" style="0" customWidth="1"/>
    <col min="12" max="12" width="7.875" style="0" customWidth="1"/>
    <col min="13" max="13" width="5.00390625" style="0" customWidth="1"/>
  </cols>
  <sheetData>
    <row r="1" spans="9:12" ht="10.5" customHeight="1">
      <c r="I1" s="107" t="s">
        <v>136</v>
      </c>
      <c r="L1" s="27" t="s">
        <v>132</v>
      </c>
    </row>
    <row r="2" spans="1:13" ht="7.5" customHeight="1">
      <c r="A2" s="186" t="s">
        <v>247</v>
      </c>
      <c r="B2" s="187"/>
      <c r="C2" s="187"/>
      <c r="D2" s="187"/>
      <c r="E2" s="187"/>
      <c r="F2" s="187"/>
      <c r="G2" s="187"/>
      <c r="H2" s="188"/>
      <c r="I2" s="184" t="s">
        <v>248</v>
      </c>
      <c r="J2" s="186" t="s">
        <v>246</v>
      </c>
      <c r="K2" s="184" t="s">
        <v>616</v>
      </c>
      <c r="L2" s="184" t="s">
        <v>190</v>
      </c>
      <c r="M2" s="184" t="s">
        <v>172</v>
      </c>
    </row>
    <row r="3" spans="1:13" ht="1.5" customHeight="1">
      <c r="A3" s="189"/>
      <c r="B3" s="190"/>
      <c r="C3" s="190"/>
      <c r="D3" s="190"/>
      <c r="E3" s="190"/>
      <c r="F3" s="190"/>
      <c r="G3" s="190"/>
      <c r="H3" s="191"/>
      <c r="I3" s="192"/>
      <c r="J3" s="193"/>
      <c r="K3" s="184"/>
      <c r="L3" s="184"/>
      <c r="M3" s="185"/>
    </row>
    <row r="4" spans="1:13" ht="63.75" customHeight="1">
      <c r="A4" s="28" t="s">
        <v>299</v>
      </c>
      <c r="B4" s="28" t="s">
        <v>249</v>
      </c>
      <c r="C4" s="28" t="s">
        <v>250</v>
      </c>
      <c r="D4" s="28" t="s">
        <v>251</v>
      </c>
      <c r="E4" s="28" t="s">
        <v>252</v>
      </c>
      <c r="F4" s="28" t="s">
        <v>253</v>
      </c>
      <c r="G4" s="28" t="s">
        <v>254</v>
      </c>
      <c r="H4" s="28" t="s">
        <v>255</v>
      </c>
      <c r="I4" s="192"/>
      <c r="J4" s="189"/>
      <c r="K4" s="184"/>
      <c r="L4" s="184"/>
      <c r="M4" s="185"/>
    </row>
    <row r="5" spans="1:13" ht="16.5" customHeight="1">
      <c r="A5" s="50" t="s">
        <v>256</v>
      </c>
      <c r="B5" s="50">
        <v>1</v>
      </c>
      <c r="C5" s="50" t="s">
        <v>257</v>
      </c>
      <c r="D5" s="50" t="s">
        <v>257</v>
      </c>
      <c r="E5" s="50" t="s">
        <v>256</v>
      </c>
      <c r="F5" s="50" t="s">
        <v>257</v>
      </c>
      <c r="G5" s="50" t="s">
        <v>258</v>
      </c>
      <c r="H5" s="50" t="s">
        <v>256</v>
      </c>
      <c r="I5" s="51" t="s">
        <v>316</v>
      </c>
      <c r="J5" s="76">
        <f>J6+J11+J17+J19+J27+J33</f>
        <v>11248.5</v>
      </c>
      <c r="K5" s="76">
        <f>K6+K11+K17+K19+K27+K33</f>
        <v>11248.5</v>
      </c>
      <c r="L5" s="76">
        <f>L6+L11+L17+L19+L27+L33</f>
        <v>7284.239999999999</v>
      </c>
      <c r="M5" s="102">
        <f aca="true" t="shared" si="0" ref="M5:M65">L5/K5*100</f>
        <v>64.75743432457661</v>
      </c>
    </row>
    <row r="6" spans="1:13" ht="11.25" customHeight="1">
      <c r="A6" s="50" t="s">
        <v>259</v>
      </c>
      <c r="B6" s="50">
        <v>1</v>
      </c>
      <c r="C6" s="50" t="s">
        <v>260</v>
      </c>
      <c r="D6" s="50" t="s">
        <v>257</v>
      </c>
      <c r="E6" s="50" t="s">
        <v>256</v>
      </c>
      <c r="F6" s="50" t="s">
        <v>257</v>
      </c>
      <c r="G6" s="50" t="s">
        <v>258</v>
      </c>
      <c r="H6" s="50" t="s">
        <v>256</v>
      </c>
      <c r="I6" s="51" t="s">
        <v>261</v>
      </c>
      <c r="J6" s="76">
        <f>J7</f>
        <v>7360</v>
      </c>
      <c r="K6" s="76">
        <f>K7</f>
        <v>7360</v>
      </c>
      <c r="L6" s="76">
        <f>L7</f>
        <v>4954.58</v>
      </c>
      <c r="M6" s="102">
        <f t="shared" si="0"/>
        <v>67.31766304347826</v>
      </c>
    </row>
    <row r="7" spans="1:13" ht="12.75" customHeight="1">
      <c r="A7" s="50" t="s">
        <v>259</v>
      </c>
      <c r="B7" s="50">
        <v>1</v>
      </c>
      <c r="C7" s="50" t="s">
        <v>260</v>
      </c>
      <c r="D7" s="50" t="s">
        <v>262</v>
      </c>
      <c r="E7" s="50" t="s">
        <v>256</v>
      </c>
      <c r="F7" s="50" t="s">
        <v>260</v>
      </c>
      <c r="G7" s="50" t="s">
        <v>258</v>
      </c>
      <c r="H7" s="50" t="s">
        <v>263</v>
      </c>
      <c r="I7" s="51" t="s">
        <v>264</v>
      </c>
      <c r="J7" s="76">
        <f>J8+J9+J10</f>
        <v>7360</v>
      </c>
      <c r="K7" s="76">
        <f>K8+K9+K10</f>
        <v>7360</v>
      </c>
      <c r="L7" s="76">
        <f>L8+L9+L10</f>
        <v>4954.58</v>
      </c>
      <c r="M7" s="102">
        <f t="shared" si="0"/>
        <v>67.31766304347826</v>
      </c>
    </row>
    <row r="8" spans="1:13" ht="66" customHeight="1">
      <c r="A8" s="50" t="s">
        <v>259</v>
      </c>
      <c r="B8" s="50">
        <v>1</v>
      </c>
      <c r="C8" s="50" t="s">
        <v>260</v>
      </c>
      <c r="D8" s="50" t="s">
        <v>262</v>
      </c>
      <c r="E8" s="50" t="s">
        <v>276</v>
      </c>
      <c r="F8" s="50" t="s">
        <v>260</v>
      </c>
      <c r="G8" s="50" t="s">
        <v>310</v>
      </c>
      <c r="H8" s="50" t="s">
        <v>263</v>
      </c>
      <c r="I8" s="53" t="s">
        <v>536</v>
      </c>
      <c r="J8" s="52">
        <v>7360</v>
      </c>
      <c r="K8" s="76">
        <v>7360</v>
      </c>
      <c r="L8" s="76">
        <v>4853.84</v>
      </c>
      <c r="M8" s="102">
        <f t="shared" si="0"/>
        <v>65.94891304347826</v>
      </c>
    </row>
    <row r="9" spans="1:13" ht="65.25" customHeight="1">
      <c r="A9" s="98" t="s">
        <v>259</v>
      </c>
      <c r="B9" s="98">
        <v>1</v>
      </c>
      <c r="C9" s="98" t="s">
        <v>260</v>
      </c>
      <c r="D9" s="98" t="s">
        <v>262</v>
      </c>
      <c r="E9" s="98" t="s">
        <v>279</v>
      </c>
      <c r="F9" s="98" t="s">
        <v>260</v>
      </c>
      <c r="G9" s="98" t="s">
        <v>310</v>
      </c>
      <c r="H9" s="98" t="s">
        <v>263</v>
      </c>
      <c r="I9" s="99" t="s">
        <v>170</v>
      </c>
      <c r="J9" s="100">
        <v>0</v>
      </c>
      <c r="K9" s="100">
        <v>0</v>
      </c>
      <c r="L9" s="100">
        <v>42</v>
      </c>
      <c r="M9" s="101">
        <v>0</v>
      </c>
    </row>
    <row r="10" spans="1:13" ht="33.75" customHeight="1">
      <c r="A10" s="98" t="s">
        <v>259</v>
      </c>
      <c r="B10" s="98">
        <v>1</v>
      </c>
      <c r="C10" s="98" t="s">
        <v>260</v>
      </c>
      <c r="D10" s="98" t="s">
        <v>262</v>
      </c>
      <c r="E10" s="98" t="s">
        <v>272</v>
      </c>
      <c r="F10" s="98" t="s">
        <v>260</v>
      </c>
      <c r="G10" s="98" t="s">
        <v>310</v>
      </c>
      <c r="H10" s="98" t="s">
        <v>263</v>
      </c>
      <c r="I10" s="99" t="s">
        <v>171</v>
      </c>
      <c r="J10" s="100">
        <v>0</v>
      </c>
      <c r="K10" s="100">
        <v>0</v>
      </c>
      <c r="L10" s="100">
        <v>58.74</v>
      </c>
      <c r="M10" s="101">
        <v>0</v>
      </c>
    </row>
    <row r="11" spans="1:13" ht="45" customHeight="1">
      <c r="A11" s="54" t="s">
        <v>318</v>
      </c>
      <c r="B11" s="50" t="s">
        <v>268</v>
      </c>
      <c r="C11" s="50" t="s">
        <v>269</v>
      </c>
      <c r="D11" s="50" t="s">
        <v>257</v>
      </c>
      <c r="E11" s="50" t="s">
        <v>256</v>
      </c>
      <c r="F11" s="50" t="s">
        <v>257</v>
      </c>
      <c r="G11" s="50" t="s">
        <v>258</v>
      </c>
      <c r="H11" s="50" t="s">
        <v>263</v>
      </c>
      <c r="I11" s="51" t="s">
        <v>328</v>
      </c>
      <c r="J11" s="52">
        <f>J12</f>
        <v>970.8000000000001</v>
      </c>
      <c r="K11" s="76">
        <f>K12</f>
        <v>970.8000000000001</v>
      </c>
      <c r="L11" s="76">
        <f>L12</f>
        <v>538.66</v>
      </c>
      <c r="M11" s="102">
        <f t="shared" si="0"/>
        <v>55.48619695096827</v>
      </c>
    </row>
    <row r="12" spans="1:13" ht="33" customHeight="1">
      <c r="A12" s="54" t="s">
        <v>318</v>
      </c>
      <c r="B12" s="50" t="s">
        <v>268</v>
      </c>
      <c r="C12" s="50" t="s">
        <v>269</v>
      </c>
      <c r="D12" s="50" t="s">
        <v>262</v>
      </c>
      <c r="E12" s="50" t="s">
        <v>256</v>
      </c>
      <c r="F12" s="50" t="s">
        <v>257</v>
      </c>
      <c r="G12" s="50" t="s">
        <v>258</v>
      </c>
      <c r="H12" s="50" t="s">
        <v>263</v>
      </c>
      <c r="I12" s="51" t="s">
        <v>329</v>
      </c>
      <c r="J12" s="52">
        <f>J13+J14+J15+J16</f>
        <v>970.8000000000001</v>
      </c>
      <c r="K12" s="76">
        <f>K13+K14+K15+K16</f>
        <v>970.8000000000001</v>
      </c>
      <c r="L12" s="76">
        <f>L13+L14+L15+L16</f>
        <v>538.66</v>
      </c>
      <c r="M12" s="102">
        <f t="shared" si="0"/>
        <v>55.48619695096827</v>
      </c>
    </row>
    <row r="13" spans="1:13" ht="66.75" customHeight="1">
      <c r="A13" s="54" t="s">
        <v>318</v>
      </c>
      <c r="B13" s="50" t="s">
        <v>268</v>
      </c>
      <c r="C13" s="50" t="s">
        <v>269</v>
      </c>
      <c r="D13" s="50" t="s">
        <v>262</v>
      </c>
      <c r="E13" s="50" t="s">
        <v>319</v>
      </c>
      <c r="F13" s="50" t="s">
        <v>260</v>
      </c>
      <c r="G13" s="50" t="s">
        <v>258</v>
      </c>
      <c r="H13" s="50" t="s">
        <v>263</v>
      </c>
      <c r="I13" s="51" t="s">
        <v>573</v>
      </c>
      <c r="J13" s="52">
        <v>355.3</v>
      </c>
      <c r="K13" s="76">
        <v>355.3</v>
      </c>
      <c r="L13" s="76">
        <v>204.58</v>
      </c>
      <c r="M13" s="102">
        <f t="shared" si="0"/>
        <v>57.57951027300873</v>
      </c>
    </row>
    <row r="14" spans="1:13" ht="54.75" customHeight="1">
      <c r="A14" s="54" t="s">
        <v>318</v>
      </c>
      <c r="B14" s="50" t="s">
        <v>268</v>
      </c>
      <c r="C14" s="50" t="s">
        <v>269</v>
      </c>
      <c r="D14" s="50" t="s">
        <v>262</v>
      </c>
      <c r="E14" s="50" t="s">
        <v>320</v>
      </c>
      <c r="F14" s="50" t="s">
        <v>260</v>
      </c>
      <c r="G14" s="50" t="s">
        <v>258</v>
      </c>
      <c r="H14" s="50" t="s">
        <v>263</v>
      </c>
      <c r="I14" s="51" t="s">
        <v>321</v>
      </c>
      <c r="J14" s="52">
        <v>7.4</v>
      </c>
      <c r="K14" s="76">
        <v>7.4</v>
      </c>
      <c r="L14" s="76">
        <v>4.26</v>
      </c>
      <c r="M14" s="102">
        <f t="shared" si="0"/>
        <v>57.56756756756756</v>
      </c>
    </row>
    <row r="15" spans="1:13" ht="57" customHeight="1">
      <c r="A15" s="54" t="s">
        <v>318</v>
      </c>
      <c r="B15" s="50" t="s">
        <v>268</v>
      </c>
      <c r="C15" s="50" t="s">
        <v>269</v>
      </c>
      <c r="D15" s="50" t="s">
        <v>262</v>
      </c>
      <c r="E15" s="50" t="s">
        <v>322</v>
      </c>
      <c r="F15" s="50" t="s">
        <v>260</v>
      </c>
      <c r="G15" s="50" t="s">
        <v>258</v>
      </c>
      <c r="H15" s="50" t="s">
        <v>263</v>
      </c>
      <c r="I15" s="51" t="s">
        <v>323</v>
      </c>
      <c r="J15" s="52">
        <v>575.2</v>
      </c>
      <c r="K15" s="76">
        <v>575.2</v>
      </c>
      <c r="L15" s="76">
        <v>335.79</v>
      </c>
      <c r="M15" s="102">
        <f t="shared" si="0"/>
        <v>58.377955493741304</v>
      </c>
    </row>
    <row r="16" spans="1:13" ht="55.5" customHeight="1">
      <c r="A16" s="54" t="s">
        <v>318</v>
      </c>
      <c r="B16" s="50" t="s">
        <v>268</v>
      </c>
      <c r="C16" s="50" t="s">
        <v>269</v>
      </c>
      <c r="D16" s="50" t="s">
        <v>262</v>
      </c>
      <c r="E16" s="50" t="s">
        <v>324</v>
      </c>
      <c r="F16" s="50" t="s">
        <v>260</v>
      </c>
      <c r="G16" s="50" t="s">
        <v>258</v>
      </c>
      <c r="H16" s="50" t="s">
        <v>263</v>
      </c>
      <c r="I16" s="51" t="s">
        <v>325</v>
      </c>
      <c r="J16" s="52">
        <v>32.9</v>
      </c>
      <c r="K16" s="76">
        <v>32.9</v>
      </c>
      <c r="L16" s="76">
        <v>-5.97</v>
      </c>
      <c r="M16" s="102">
        <f t="shared" si="0"/>
        <v>-18.145896656534955</v>
      </c>
    </row>
    <row r="17" spans="1:13" ht="13.5" customHeight="1">
      <c r="A17" s="50" t="s">
        <v>259</v>
      </c>
      <c r="B17" s="50">
        <v>1</v>
      </c>
      <c r="C17" s="50" t="s">
        <v>266</v>
      </c>
      <c r="D17" s="50" t="s">
        <v>257</v>
      </c>
      <c r="E17" s="50" t="s">
        <v>256</v>
      </c>
      <c r="F17" s="50" t="s">
        <v>257</v>
      </c>
      <c r="G17" s="50" t="s">
        <v>258</v>
      </c>
      <c r="H17" s="50" t="s">
        <v>256</v>
      </c>
      <c r="I17" s="53" t="s">
        <v>267</v>
      </c>
      <c r="J17" s="52">
        <f>J18</f>
        <v>52</v>
      </c>
      <c r="K17" s="76">
        <f>K18</f>
        <v>52</v>
      </c>
      <c r="L17" s="76">
        <f>L18</f>
        <v>11.07</v>
      </c>
      <c r="M17" s="102">
        <f t="shared" si="0"/>
        <v>21.28846153846154</v>
      </c>
    </row>
    <row r="18" spans="1:13" ht="22.5">
      <c r="A18" s="50" t="s">
        <v>259</v>
      </c>
      <c r="B18" s="50" t="s">
        <v>268</v>
      </c>
      <c r="C18" s="50" t="s">
        <v>266</v>
      </c>
      <c r="D18" s="50" t="s">
        <v>269</v>
      </c>
      <c r="E18" s="50" t="s">
        <v>276</v>
      </c>
      <c r="F18" s="50" t="s">
        <v>260</v>
      </c>
      <c r="G18" s="50" t="s">
        <v>310</v>
      </c>
      <c r="H18" s="50" t="s">
        <v>263</v>
      </c>
      <c r="I18" s="53" t="s">
        <v>311</v>
      </c>
      <c r="J18" s="52">
        <v>52</v>
      </c>
      <c r="K18" s="76">
        <v>52</v>
      </c>
      <c r="L18" s="76">
        <v>11.07</v>
      </c>
      <c r="M18" s="102">
        <f t="shared" si="0"/>
        <v>21.28846153846154</v>
      </c>
    </row>
    <row r="19" spans="1:13" ht="12" customHeight="1">
      <c r="A19" s="50" t="s">
        <v>259</v>
      </c>
      <c r="B19" s="50">
        <v>1</v>
      </c>
      <c r="C19" s="50" t="s">
        <v>270</v>
      </c>
      <c r="D19" s="50" t="s">
        <v>257</v>
      </c>
      <c r="E19" s="50" t="s">
        <v>256</v>
      </c>
      <c r="F19" s="50" t="s">
        <v>257</v>
      </c>
      <c r="G19" s="50" t="s">
        <v>258</v>
      </c>
      <c r="H19" s="50" t="s">
        <v>256</v>
      </c>
      <c r="I19" s="53" t="s">
        <v>271</v>
      </c>
      <c r="J19" s="76">
        <f>J22+J20</f>
        <v>2177</v>
      </c>
      <c r="K19" s="76">
        <f>K22+K20</f>
        <v>2177</v>
      </c>
      <c r="L19" s="76">
        <f>L22+L20</f>
        <v>1183.91</v>
      </c>
      <c r="M19" s="102">
        <f t="shared" si="0"/>
        <v>54.38263665594856</v>
      </c>
    </row>
    <row r="20" spans="1:13" ht="11.25" customHeight="1">
      <c r="A20" s="55" t="s">
        <v>259</v>
      </c>
      <c r="B20" s="55" t="s">
        <v>268</v>
      </c>
      <c r="C20" s="55" t="s">
        <v>270</v>
      </c>
      <c r="D20" s="55" t="s">
        <v>260</v>
      </c>
      <c r="E20" s="55" t="s">
        <v>256</v>
      </c>
      <c r="F20" s="55" t="s">
        <v>257</v>
      </c>
      <c r="G20" s="55" t="s">
        <v>258</v>
      </c>
      <c r="H20" s="55" t="s">
        <v>263</v>
      </c>
      <c r="I20" s="53" t="s">
        <v>317</v>
      </c>
      <c r="J20" s="76">
        <f>J21</f>
        <v>400</v>
      </c>
      <c r="K20" s="76">
        <f>K21</f>
        <v>400</v>
      </c>
      <c r="L20" s="76">
        <f>L21</f>
        <v>193.15</v>
      </c>
      <c r="M20" s="102">
        <f t="shared" si="0"/>
        <v>48.2875</v>
      </c>
    </row>
    <row r="21" spans="1:13" ht="45" customHeight="1">
      <c r="A21" s="55" t="s">
        <v>259</v>
      </c>
      <c r="B21" s="55" t="s">
        <v>268</v>
      </c>
      <c r="C21" s="55" t="s">
        <v>270</v>
      </c>
      <c r="D21" s="55" t="s">
        <v>260</v>
      </c>
      <c r="E21" s="55" t="s">
        <v>272</v>
      </c>
      <c r="F21" s="55" t="s">
        <v>273</v>
      </c>
      <c r="G21" s="55" t="s">
        <v>258</v>
      </c>
      <c r="H21" s="55" t="s">
        <v>263</v>
      </c>
      <c r="I21" s="53" t="s">
        <v>274</v>
      </c>
      <c r="J21" s="52">
        <v>400</v>
      </c>
      <c r="K21" s="76">
        <v>400</v>
      </c>
      <c r="L21" s="76">
        <v>193.15</v>
      </c>
      <c r="M21" s="102">
        <f t="shared" si="0"/>
        <v>48.2875</v>
      </c>
    </row>
    <row r="22" spans="1:13" ht="11.25" customHeight="1">
      <c r="A22" s="55" t="s">
        <v>259</v>
      </c>
      <c r="B22" s="55" t="s">
        <v>268</v>
      </c>
      <c r="C22" s="55" t="s">
        <v>270</v>
      </c>
      <c r="D22" s="55" t="s">
        <v>270</v>
      </c>
      <c r="E22" s="55" t="s">
        <v>256</v>
      </c>
      <c r="F22" s="55" t="s">
        <v>257</v>
      </c>
      <c r="G22" s="55" t="s">
        <v>258</v>
      </c>
      <c r="H22" s="55" t="s">
        <v>263</v>
      </c>
      <c r="I22" s="56" t="s">
        <v>275</v>
      </c>
      <c r="J22" s="52">
        <f>J23+J25</f>
        <v>1777</v>
      </c>
      <c r="K22" s="76">
        <f>K23+K25</f>
        <v>1777</v>
      </c>
      <c r="L22" s="76">
        <f>L23+L25</f>
        <v>990.76</v>
      </c>
      <c r="M22" s="102">
        <f t="shared" si="0"/>
        <v>55.75464265616207</v>
      </c>
    </row>
    <row r="23" spans="1:13" ht="30.75" customHeight="1">
      <c r="A23" s="55" t="s">
        <v>259</v>
      </c>
      <c r="B23" s="55" t="s">
        <v>268</v>
      </c>
      <c r="C23" s="55" t="s">
        <v>270</v>
      </c>
      <c r="D23" s="55" t="s">
        <v>270</v>
      </c>
      <c r="E23" s="55" t="s">
        <v>276</v>
      </c>
      <c r="F23" s="55" t="s">
        <v>257</v>
      </c>
      <c r="G23" s="55" t="s">
        <v>258</v>
      </c>
      <c r="H23" s="55" t="s">
        <v>263</v>
      </c>
      <c r="I23" s="56" t="s">
        <v>277</v>
      </c>
      <c r="J23" s="52">
        <f>J24</f>
        <v>288</v>
      </c>
      <c r="K23" s="76">
        <f>K24</f>
        <v>288</v>
      </c>
      <c r="L23" s="76">
        <f>L24</f>
        <v>207.67</v>
      </c>
      <c r="M23" s="102">
        <f t="shared" si="0"/>
        <v>72.10763888888889</v>
      </c>
    </row>
    <row r="24" spans="1:13" ht="66.75" customHeight="1">
      <c r="A24" s="55" t="s">
        <v>259</v>
      </c>
      <c r="B24" s="55" t="s">
        <v>268</v>
      </c>
      <c r="C24" s="55" t="s">
        <v>270</v>
      </c>
      <c r="D24" s="55" t="s">
        <v>270</v>
      </c>
      <c r="E24" s="55" t="s">
        <v>278</v>
      </c>
      <c r="F24" s="55" t="s">
        <v>273</v>
      </c>
      <c r="G24" s="55" t="s">
        <v>310</v>
      </c>
      <c r="H24" s="55" t="s">
        <v>263</v>
      </c>
      <c r="I24" s="56" t="s">
        <v>312</v>
      </c>
      <c r="J24" s="52">
        <v>288</v>
      </c>
      <c r="K24" s="76">
        <v>288</v>
      </c>
      <c r="L24" s="76">
        <v>207.67</v>
      </c>
      <c r="M24" s="102">
        <f t="shared" si="0"/>
        <v>72.10763888888889</v>
      </c>
    </row>
    <row r="25" spans="1:13" ht="33.75">
      <c r="A25" s="55" t="s">
        <v>259</v>
      </c>
      <c r="B25" s="55" t="s">
        <v>268</v>
      </c>
      <c r="C25" s="55" t="s">
        <v>270</v>
      </c>
      <c r="D25" s="55" t="s">
        <v>270</v>
      </c>
      <c r="E25" s="55" t="s">
        <v>279</v>
      </c>
      <c r="F25" s="55" t="s">
        <v>257</v>
      </c>
      <c r="G25" s="55" t="s">
        <v>258</v>
      </c>
      <c r="H25" s="55" t="s">
        <v>263</v>
      </c>
      <c r="I25" s="56" t="s">
        <v>280</v>
      </c>
      <c r="J25" s="52">
        <f>J26</f>
        <v>1489</v>
      </c>
      <c r="K25" s="76">
        <f>K26</f>
        <v>1489</v>
      </c>
      <c r="L25" s="76">
        <f>L26</f>
        <v>783.09</v>
      </c>
      <c r="M25" s="102">
        <f t="shared" si="0"/>
        <v>52.59167226326393</v>
      </c>
    </row>
    <row r="26" spans="1:13" ht="65.25" customHeight="1">
      <c r="A26" s="55" t="s">
        <v>259</v>
      </c>
      <c r="B26" s="55" t="s">
        <v>268</v>
      </c>
      <c r="C26" s="55" t="s">
        <v>270</v>
      </c>
      <c r="D26" s="55" t="s">
        <v>270</v>
      </c>
      <c r="E26" s="55" t="s">
        <v>281</v>
      </c>
      <c r="F26" s="55" t="s">
        <v>273</v>
      </c>
      <c r="G26" s="55" t="s">
        <v>310</v>
      </c>
      <c r="H26" s="55" t="s">
        <v>263</v>
      </c>
      <c r="I26" s="56" t="s">
        <v>313</v>
      </c>
      <c r="J26" s="52">
        <v>1489</v>
      </c>
      <c r="K26" s="76">
        <v>1489</v>
      </c>
      <c r="L26" s="76">
        <v>783.09</v>
      </c>
      <c r="M26" s="102">
        <f t="shared" si="0"/>
        <v>52.59167226326393</v>
      </c>
    </row>
    <row r="27" spans="1:13" ht="42" customHeight="1">
      <c r="A27" s="50" t="s">
        <v>256</v>
      </c>
      <c r="B27" s="50" t="s">
        <v>268</v>
      </c>
      <c r="C27" s="50" t="s">
        <v>283</v>
      </c>
      <c r="D27" s="50" t="s">
        <v>257</v>
      </c>
      <c r="E27" s="50" t="s">
        <v>256</v>
      </c>
      <c r="F27" s="50" t="s">
        <v>257</v>
      </c>
      <c r="G27" s="50" t="s">
        <v>258</v>
      </c>
      <c r="H27" s="50" t="s">
        <v>256</v>
      </c>
      <c r="I27" s="53" t="s">
        <v>284</v>
      </c>
      <c r="J27" s="76">
        <f>J28+J30</f>
        <v>538.7</v>
      </c>
      <c r="K27" s="76">
        <f>K28+K30</f>
        <v>538.7</v>
      </c>
      <c r="L27" s="76">
        <f>L28+L30</f>
        <v>392.53</v>
      </c>
      <c r="M27" s="102">
        <f t="shared" si="0"/>
        <v>72.86615927232225</v>
      </c>
    </row>
    <row r="28" spans="1:13" ht="100.5" customHeight="1">
      <c r="A28" s="55" t="s">
        <v>282</v>
      </c>
      <c r="B28" s="55" t="s">
        <v>268</v>
      </c>
      <c r="C28" s="55" t="s">
        <v>283</v>
      </c>
      <c r="D28" s="55" t="s">
        <v>266</v>
      </c>
      <c r="E28" s="55" t="s">
        <v>256</v>
      </c>
      <c r="F28" s="55" t="s">
        <v>257</v>
      </c>
      <c r="G28" s="55" t="s">
        <v>258</v>
      </c>
      <c r="H28" s="55" t="s">
        <v>285</v>
      </c>
      <c r="I28" s="53" t="s">
        <v>298</v>
      </c>
      <c r="J28" s="52">
        <f>J29</f>
        <v>460</v>
      </c>
      <c r="K28" s="76">
        <f>K29</f>
        <v>460</v>
      </c>
      <c r="L28" s="76">
        <f>L29</f>
        <v>341.33</v>
      </c>
      <c r="M28" s="102">
        <f t="shared" si="0"/>
        <v>74.20217391304348</v>
      </c>
    </row>
    <row r="29" spans="1:13" ht="77.25" customHeight="1">
      <c r="A29" s="55" t="s">
        <v>282</v>
      </c>
      <c r="B29" s="55" t="s">
        <v>268</v>
      </c>
      <c r="C29" s="55" t="s">
        <v>283</v>
      </c>
      <c r="D29" s="55" t="s">
        <v>266</v>
      </c>
      <c r="E29" s="55" t="s">
        <v>278</v>
      </c>
      <c r="F29" s="55" t="s">
        <v>273</v>
      </c>
      <c r="G29" s="55" t="s">
        <v>258</v>
      </c>
      <c r="H29" s="55" t="s">
        <v>285</v>
      </c>
      <c r="I29" s="53" t="s">
        <v>314</v>
      </c>
      <c r="J29" s="52">
        <v>460</v>
      </c>
      <c r="K29" s="76">
        <v>460</v>
      </c>
      <c r="L29" s="76">
        <v>341.33</v>
      </c>
      <c r="M29" s="102">
        <f t="shared" si="0"/>
        <v>74.20217391304348</v>
      </c>
    </row>
    <row r="30" spans="1:13" ht="89.25" customHeight="1">
      <c r="A30" s="50" t="s">
        <v>288</v>
      </c>
      <c r="B30" s="50">
        <v>1</v>
      </c>
      <c r="C30" s="50">
        <v>11</v>
      </c>
      <c r="D30" s="50" t="s">
        <v>286</v>
      </c>
      <c r="E30" s="50" t="s">
        <v>256</v>
      </c>
      <c r="F30" s="50" t="s">
        <v>257</v>
      </c>
      <c r="G30" s="50" t="s">
        <v>258</v>
      </c>
      <c r="H30" s="50" t="s">
        <v>285</v>
      </c>
      <c r="I30" s="51" t="s">
        <v>537</v>
      </c>
      <c r="J30" s="52">
        <f aca="true" t="shared" si="1" ref="J30:L31">J31</f>
        <v>78.7</v>
      </c>
      <c r="K30" s="76">
        <f t="shared" si="1"/>
        <v>78.7</v>
      </c>
      <c r="L30" s="76">
        <f t="shared" si="1"/>
        <v>51.2</v>
      </c>
      <c r="M30" s="102">
        <f t="shared" si="0"/>
        <v>65.0571791613723</v>
      </c>
    </row>
    <row r="31" spans="1:13" ht="88.5" customHeight="1">
      <c r="A31" s="50" t="s">
        <v>288</v>
      </c>
      <c r="B31" s="50">
        <v>1</v>
      </c>
      <c r="C31" s="50" t="s">
        <v>283</v>
      </c>
      <c r="D31" s="50" t="s">
        <v>286</v>
      </c>
      <c r="E31" s="50" t="s">
        <v>265</v>
      </c>
      <c r="F31" s="50" t="s">
        <v>257</v>
      </c>
      <c r="G31" s="50" t="s">
        <v>258</v>
      </c>
      <c r="H31" s="50" t="s">
        <v>285</v>
      </c>
      <c r="I31" s="51" t="s">
        <v>538</v>
      </c>
      <c r="J31" s="52">
        <f t="shared" si="1"/>
        <v>78.7</v>
      </c>
      <c r="K31" s="76">
        <f t="shared" si="1"/>
        <v>78.7</v>
      </c>
      <c r="L31" s="76">
        <f t="shared" si="1"/>
        <v>51.2</v>
      </c>
      <c r="M31" s="102">
        <f t="shared" si="0"/>
        <v>65.0571791613723</v>
      </c>
    </row>
    <row r="32" spans="1:13" ht="76.5" customHeight="1">
      <c r="A32" s="54" t="s">
        <v>288</v>
      </c>
      <c r="B32" s="50">
        <v>1</v>
      </c>
      <c r="C32" s="50" t="s">
        <v>283</v>
      </c>
      <c r="D32" s="50" t="s">
        <v>286</v>
      </c>
      <c r="E32" s="50" t="s">
        <v>287</v>
      </c>
      <c r="F32" s="50" t="s">
        <v>273</v>
      </c>
      <c r="G32" s="50" t="s">
        <v>258</v>
      </c>
      <c r="H32" s="50" t="s">
        <v>285</v>
      </c>
      <c r="I32" s="51" t="s">
        <v>315</v>
      </c>
      <c r="J32" s="52">
        <v>78.7</v>
      </c>
      <c r="K32" s="76">
        <v>78.7</v>
      </c>
      <c r="L32" s="76">
        <v>51.2</v>
      </c>
      <c r="M32" s="102">
        <f t="shared" si="0"/>
        <v>65.0571791613723</v>
      </c>
    </row>
    <row r="33" spans="1:13" ht="33.75" customHeight="1">
      <c r="A33" s="50" t="s">
        <v>282</v>
      </c>
      <c r="B33" s="50" t="s">
        <v>268</v>
      </c>
      <c r="C33" s="50" t="s">
        <v>326</v>
      </c>
      <c r="D33" s="50" t="s">
        <v>257</v>
      </c>
      <c r="E33" s="50" t="s">
        <v>256</v>
      </c>
      <c r="F33" s="50" t="s">
        <v>257</v>
      </c>
      <c r="G33" s="50" t="s">
        <v>258</v>
      </c>
      <c r="H33" s="50" t="s">
        <v>256</v>
      </c>
      <c r="I33" s="61" t="s">
        <v>540</v>
      </c>
      <c r="J33" s="52">
        <f>J35</f>
        <v>150</v>
      </c>
      <c r="K33" s="76">
        <f>K35</f>
        <v>150</v>
      </c>
      <c r="L33" s="76">
        <f>L35</f>
        <v>203.49</v>
      </c>
      <c r="M33" s="102">
        <f t="shared" si="0"/>
        <v>135.66</v>
      </c>
    </row>
    <row r="34" spans="1:13" ht="89.25" customHeight="1">
      <c r="A34" s="50" t="s">
        <v>282</v>
      </c>
      <c r="B34" s="50" t="s">
        <v>268</v>
      </c>
      <c r="C34" s="50" t="s">
        <v>326</v>
      </c>
      <c r="D34" s="50" t="s">
        <v>270</v>
      </c>
      <c r="E34" s="50" t="s">
        <v>256</v>
      </c>
      <c r="F34" s="50" t="s">
        <v>257</v>
      </c>
      <c r="G34" s="50" t="s">
        <v>258</v>
      </c>
      <c r="H34" s="50" t="s">
        <v>327</v>
      </c>
      <c r="I34" s="61" t="s">
        <v>539</v>
      </c>
      <c r="J34" s="52">
        <f aca="true" t="shared" si="2" ref="J34:L35">J35</f>
        <v>150</v>
      </c>
      <c r="K34" s="76">
        <f t="shared" si="2"/>
        <v>150</v>
      </c>
      <c r="L34" s="76">
        <f t="shared" si="2"/>
        <v>203.49</v>
      </c>
      <c r="M34" s="102">
        <f t="shared" si="0"/>
        <v>135.66</v>
      </c>
    </row>
    <row r="35" spans="1:13" ht="32.25" customHeight="1">
      <c r="A35" s="50" t="s">
        <v>282</v>
      </c>
      <c r="B35" s="50" t="s">
        <v>268</v>
      </c>
      <c r="C35" s="50" t="s">
        <v>326</v>
      </c>
      <c r="D35" s="50" t="s">
        <v>270</v>
      </c>
      <c r="E35" s="50" t="s">
        <v>276</v>
      </c>
      <c r="F35" s="50" t="s">
        <v>257</v>
      </c>
      <c r="G35" s="50" t="s">
        <v>258</v>
      </c>
      <c r="H35" s="50" t="s">
        <v>327</v>
      </c>
      <c r="I35" s="61" t="s">
        <v>492</v>
      </c>
      <c r="J35" s="52">
        <f t="shared" si="2"/>
        <v>150</v>
      </c>
      <c r="K35" s="76">
        <f t="shared" si="2"/>
        <v>150</v>
      </c>
      <c r="L35" s="76">
        <f t="shared" si="2"/>
        <v>203.49</v>
      </c>
      <c r="M35" s="102">
        <f t="shared" si="0"/>
        <v>135.66</v>
      </c>
    </row>
    <row r="36" spans="1:13" ht="45" customHeight="1">
      <c r="A36" s="50" t="s">
        <v>282</v>
      </c>
      <c r="B36" s="50" t="s">
        <v>268</v>
      </c>
      <c r="C36" s="50" t="s">
        <v>326</v>
      </c>
      <c r="D36" s="50" t="s">
        <v>270</v>
      </c>
      <c r="E36" s="50" t="s">
        <v>278</v>
      </c>
      <c r="F36" s="50" t="s">
        <v>273</v>
      </c>
      <c r="G36" s="50" t="s">
        <v>258</v>
      </c>
      <c r="H36" s="50" t="s">
        <v>327</v>
      </c>
      <c r="I36" s="61" t="s">
        <v>541</v>
      </c>
      <c r="J36" s="52">
        <v>150</v>
      </c>
      <c r="K36" s="76">
        <v>150</v>
      </c>
      <c r="L36" s="76">
        <v>203.49</v>
      </c>
      <c r="M36" s="102">
        <f t="shared" si="0"/>
        <v>135.66</v>
      </c>
    </row>
    <row r="37" spans="1:13" ht="15" customHeight="1">
      <c r="A37" s="50" t="s">
        <v>288</v>
      </c>
      <c r="B37" s="50" t="s">
        <v>289</v>
      </c>
      <c r="C37" s="50" t="s">
        <v>257</v>
      </c>
      <c r="D37" s="50" t="s">
        <v>257</v>
      </c>
      <c r="E37" s="50" t="s">
        <v>256</v>
      </c>
      <c r="F37" s="50" t="s">
        <v>257</v>
      </c>
      <c r="G37" s="50" t="s">
        <v>258</v>
      </c>
      <c r="H37" s="50" t="s">
        <v>256</v>
      </c>
      <c r="I37" s="51" t="s">
        <v>290</v>
      </c>
      <c r="J37" s="52">
        <f>J38</f>
        <v>10624.51</v>
      </c>
      <c r="K37" s="76">
        <f>K38+K63</f>
        <v>22973.7</v>
      </c>
      <c r="L37" s="76">
        <f>L38+L63</f>
        <v>18575.139999999996</v>
      </c>
      <c r="M37" s="102">
        <f t="shared" si="0"/>
        <v>80.85393297553287</v>
      </c>
    </row>
    <row r="38" spans="1:13" ht="33.75" customHeight="1">
      <c r="A38" s="50" t="s">
        <v>288</v>
      </c>
      <c r="B38" s="50" t="s">
        <v>289</v>
      </c>
      <c r="C38" s="50" t="s">
        <v>262</v>
      </c>
      <c r="D38" s="50" t="s">
        <v>257</v>
      </c>
      <c r="E38" s="50" t="s">
        <v>256</v>
      </c>
      <c r="F38" s="50" t="s">
        <v>257</v>
      </c>
      <c r="G38" s="50" t="s">
        <v>258</v>
      </c>
      <c r="H38" s="50" t="s">
        <v>256</v>
      </c>
      <c r="I38" s="51" t="s">
        <v>245</v>
      </c>
      <c r="J38" s="52">
        <f>J39+J55+J44+J59</f>
        <v>10624.51</v>
      </c>
      <c r="K38" s="76">
        <f>K39+K55+K44+K59</f>
        <v>22974.54</v>
      </c>
      <c r="L38" s="76">
        <f>L39+L55+L44+L59</f>
        <v>18575.979999999996</v>
      </c>
      <c r="M38" s="102">
        <f t="shared" si="0"/>
        <v>80.85463299809264</v>
      </c>
    </row>
    <row r="39" spans="1:13" ht="21.75" customHeight="1">
      <c r="A39" s="50" t="s">
        <v>288</v>
      </c>
      <c r="B39" s="50" t="s">
        <v>289</v>
      </c>
      <c r="C39" s="50" t="s">
        <v>262</v>
      </c>
      <c r="D39" s="50" t="s">
        <v>260</v>
      </c>
      <c r="E39" s="50" t="s">
        <v>256</v>
      </c>
      <c r="F39" s="50" t="s">
        <v>257</v>
      </c>
      <c r="G39" s="50" t="s">
        <v>258</v>
      </c>
      <c r="H39" s="50" t="s">
        <v>291</v>
      </c>
      <c r="I39" s="51" t="s">
        <v>235</v>
      </c>
      <c r="J39" s="52">
        <f>J40+J42</f>
        <v>10601.01</v>
      </c>
      <c r="K39" s="76">
        <f>K40+K42</f>
        <v>10601.01</v>
      </c>
      <c r="L39" s="76">
        <f>L40+L42</f>
        <v>6892.9</v>
      </c>
      <c r="M39" s="102">
        <f t="shared" si="0"/>
        <v>65.02116307785766</v>
      </c>
    </row>
    <row r="40" spans="1:13" ht="21" customHeight="1">
      <c r="A40" s="50" t="s">
        <v>288</v>
      </c>
      <c r="B40" s="50" t="s">
        <v>289</v>
      </c>
      <c r="C40" s="50" t="s">
        <v>262</v>
      </c>
      <c r="D40" s="50" t="s">
        <v>260</v>
      </c>
      <c r="E40" s="50" t="s">
        <v>292</v>
      </c>
      <c r="F40" s="50" t="s">
        <v>257</v>
      </c>
      <c r="G40" s="50" t="s">
        <v>258</v>
      </c>
      <c r="H40" s="50" t="s">
        <v>291</v>
      </c>
      <c r="I40" s="53" t="s">
        <v>236</v>
      </c>
      <c r="J40" s="52">
        <f>J41</f>
        <v>2993.7</v>
      </c>
      <c r="K40" s="76">
        <f>K41</f>
        <v>2993.7</v>
      </c>
      <c r="L40" s="76">
        <f>L41</f>
        <v>2245.27</v>
      </c>
      <c r="M40" s="102">
        <f t="shared" si="0"/>
        <v>74.99983298259679</v>
      </c>
    </row>
    <row r="41" spans="1:13" ht="21" customHeight="1">
      <c r="A41" s="50" t="s">
        <v>288</v>
      </c>
      <c r="B41" s="50" t="s">
        <v>289</v>
      </c>
      <c r="C41" s="50" t="s">
        <v>262</v>
      </c>
      <c r="D41" s="50" t="s">
        <v>260</v>
      </c>
      <c r="E41" s="50" t="s">
        <v>292</v>
      </c>
      <c r="F41" s="50" t="s">
        <v>273</v>
      </c>
      <c r="G41" s="50" t="s">
        <v>258</v>
      </c>
      <c r="H41" s="50" t="s">
        <v>291</v>
      </c>
      <c r="I41" s="53" t="s">
        <v>234</v>
      </c>
      <c r="J41" s="52">
        <v>2993.7</v>
      </c>
      <c r="K41" s="76">
        <v>2993.7</v>
      </c>
      <c r="L41" s="76">
        <v>2245.27</v>
      </c>
      <c r="M41" s="102">
        <f t="shared" si="0"/>
        <v>74.99983298259679</v>
      </c>
    </row>
    <row r="42" spans="1:13" ht="33" customHeight="1">
      <c r="A42" s="50" t="s">
        <v>288</v>
      </c>
      <c r="B42" s="50" t="s">
        <v>289</v>
      </c>
      <c r="C42" s="50" t="s">
        <v>262</v>
      </c>
      <c r="D42" s="50" t="s">
        <v>260</v>
      </c>
      <c r="E42" s="50" t="s">
        <v>548</v>
      </c>
      <c r="F42" s="50" t="s">
        <v>257</v>
      </c>
      <c r="G42" s="50" t="s">
        <v>258</v>
      </c>
      <c r="H42" s="50" t="s">
        <v>291</v>
      </c>
      <c r="I42" s="29" t="s">
        <v>549</v>
      </c>
      <c r="J42" s="52">
        <f>J43</f>
        <v>7607.31</v>
      </c>
      <c r="K42" s="76">
        <f>K43</f>
        <v>7607.31</v>
      </c>
      <c r="L42" s="76">
        <f>L43</f>
        <v>4647.63</v>
      </c>
      <c r="M42" s="102">
        <f t="shared" si="0"/>
        <v>61.09426328097579</v>
      </c>
    </row>
    <row r="43" spans="1:13" ht="33.75">
      <c r="A43" s="50" t="s">
        <v>288</v>
      </c>
      <c r="B43" s="50" t="s">
        <v>289</v>
      </c>
      <c r="C43" s="50" t="s">
        <v>262</v>
      </c>
      <c r="D43" s="50" t="s">
        <v>260</v>
      </c>
      <c r="E43" s="50" t="s">
        <v>548</v>
      </c>
      <c r="F43" s="50" t="s">
        <v>273</v>
      </c>
      <c r="G43" s="50" t="s">
        <v>258</v>
      </c>
      <c r="H43" s="50" t="s">
        <v>291</v>
      </c>
      <c r="I43" s="29" t="s">
        <v>550</v>
      </c>
      <c r="J43" s="52">
        <v>7607.31</v>
      </c>
      <c r="K43" s="76">
        <v>7607.31</v>
      </c>
      <c r="L43" s="76">
        <v>4647.63</v>
      </c>
      <c r="M43" s="102">
        <f t="shared" si="0"/>
        <v>61.09426328097579</v>
      </c>
    </row>
    <row r="44" spans="1:13" ht="32.25" customHeight="1">
      <c r="A44" s="50" t="s">
        <v>288</v>
      </c>
      <c r="B44" s="50" t="s">
        <v>289</v>
      </c>
      <c r="C44" s="50" t="s">
        <v>262</v>
      </c>
      <c r="D44" s="50" t="s">
        <v>262</v>
      </c>
      <c r="E44" s="50" t="s">
        <v>256</v>
      </c>
      <c r="F44" s="50" t="s">
        <v>257</v>
      </c>
      <c r="G44" s="50" t="s">
        <v>258</v>
      </c>
      <c r="H44" s="50" t="s">
        <v>291</v>
      </c>
      <c r="I44" s="29" t="s">
        <v>577</v>
      </c>
      <c r="J44" s="52">
        <f aca="true" t="shared" si="3" ref="J44:L45">J45</f>
        <v>0</v>
      </c>
      <c r="K44" s="76">
        <f t="shared" si="3"/>
        <v>12294.399999999998</v>
      </c>
      <c r="L44" s="76">
        <f t="shared" si="3"/>
        <v>11609.599999999999</v>
      </c>
      <c r="M44" s="102">
        <f t="shared" si="0"/>
        <v>94.42998438313379</v>
      </c>
    </row>
    <row r="45" spans="1:13" ht="12" customHeight="1">
      <c r="A45" s="50" t="s">
        <v>288</v>
      </c>
      <c r="B45" s="50" t="s">
        <v>289</v>
      </c>
      <c r="C45" s="50" t="s">
        <v>262</v>
      </c>
      <c r="D45" s="50" t="s">
        <v>262</v>
      </c>
      <c r="E45" s="50" t="s">
        <v>578</v>
      </c>
      <c r="F45" s="50" t="s">
        <v>257</v>
      </c>
      <c r="G45" s="50" t="s">
        <v>258</v>
      </c>
      <c r="H45" s="50" t="s">
        <v>291</v>
      </c>
      <c r="I45" s="53" t="s">
        <v>579</v>
      </c>
      <c r="J45" s="52">
        <f t="shared" si="3"/>
        <v>0</v>
      </c>
      <c r="K45" s="76">
        <f t="shared" si="3"/>
        <v>12294.399999999998</v>
      </c>
      <c r="L45" s="76">
        <f t="shared" si="3"/>
        <v>11609.599999999999</v>
      </c>
      <c r="M45" s="102">
        <f t="shared" si="0"/>
        <v>94.42998438313379</v>
      </c>
    </row>
    <row r="46" spans="1:13" ht="12" customHeight="1">
      <c r="A46" s="50" t="s">
        <v>288</v>
      </c>
      <c r="B46" s="50" t="s">
        <v>289</v>
      </c>
      <c r="C46" s="50" t="s">
        <v>262</v>
      </c>
      <c r="D46" s="50" t="s">
        <v>262</v>
      </c>
      <c r="E46" s="50" t="s">
        <v>578</v>
      </c>
      <c r="F46" s="50" t="s">
        <v>273</v>
      </c>
      <c r="G46" s="50" t="s">
        <v>258</v>
      </c>
      <c r="H46" s="50" t="s">
        <v>291</v>
      </c>
      <c r="I46" s="53" t="s">
        <v>580</v>
      </c>
      <c r="J46" s="52">
        <f>J52+J53</f>
        <v>0</v>
      </c>
      <c r="K46" s="76">
        <f>K47+K48+K49+K50+K51+K52+K53+K54</f>
        <v>12294.399999999998</v>
      </c>
      <c r="L46" s="76">
        <f>L47+L48+L49+L50+L51+L52+L53+L54</f>
        <v>11609.599999999999</v>
      </c>
      <c r="M46" s="102">
        <f t="shared" si="0"/>
        <v>94.42998438313379</v>
      </c>
    </row>
    <row r="47" spans="1:15" ht="88.5" customHeight="1">
      <c r="A47" s="50" t="s">
        <v>288</v>
      </c>
      <c r="B47" s="50" t="s">
        <v>289</v>
      </c>
      <c r="C47" s="50" t="s">
        <v>262</v>
      </c>
      <c r="D47" s="50" t="s">
        <v>262</v>
      </c>
      <c r="E47" s="50" t="s">
        <v>578</v>
      </c>
      <c r="F47" s="50" t="s">
        <v>273</v>
      </c>
      <c r="G47" s="50" t="s">
        <v>57</v>
      </c>
      <c r="H47" s="50" t="s">
        <v>291</v>
      </c>
      <c r="I47" s="53" t="s">
        <v>61</v>
      </c>
      <c r="J47" s="52">
        <f>J53+J54</f>
        <v>0</v>
      </c>
      <c r="K47" s="76">
        <v>252.44</v>
      </c>
      <c r="L47" s="76">
        <v>252.44</v>
      </c>
      <c r="M47" s="102">
        <f t="shared" si="0"/>
        <v>100</v>
      </c>
      <c r="O47" t="s">
        <v>294</v>
      </c>
    </row>
    <row r="48" spans="1:13" ht="32.25" customHeight="1">
      <c r="A48" s="50" t="s">
        <v>288</v>
      </c>
      <c r="B48" s="50" t="s">
        <v>289</v>
      </c>
      <c r="C48" s="50" t="s">
        <v>262</v>
      </c>
      <c r="D48" s="50" t="s">
        <v>262</v>
      </c>
      <c r="E48" s="50" t="s">
        <v>578</v>
      </c>
      <c r="F48" s="50" t="s">
        <v>273</v>
      </c>
      <c r="G48" s="50" t="s">
        <v>593</v>
      </c>
      <c r="H48" s="50" t="s">
        <v>291</v>
      </c>
      <c r="I48" s="53" t="s">
        <v>594</v>
      </c>
      <c r="J48" s="52">
        <v>0</v>
      </c>
      <c r="K48" s="76">
        <v>31.14</v>
      </c>
      <c r="L48" s="76">
        <v>31.14</v>
      </c>
      <c r="M48" s="102">
        <f>L48/K48*100</f>
        <v>100</v>
      </c>
    </row>
    <row r="49" spans="1:13" ht="89.25" customHeight="1">
      <c r="A49" s="50" t="s">
        <v>288</v>
      </c>
      <c r="B49" s="50" t="s">
        <v>289</v>
      </c>
      <c r="C49" s="50" t="s">
        <v>262</v>
      </c>
      <c r="D49" s="50" t="s">
        <v>262</v>
      </c>
      <c r="E49" s="50" t="s">
        <v>578</v>
      </c>
      <c r="F49" s="50" t="s">
        <v>273</v>
      </c>
      <c r="G49" s="50" t="s">
        <v>620</v>
      </c>
      <c r="H49" s="50" t="s">
        <v>291</v>
      </c>
      <c r="I49" s="53" t="s">
        <v>621</v>
      </c>
      <c r="J49" s="52">
        <v>0</v>
      </c>
      <c r="K49" s="76">
        <v>11134.96</v>
      </c>
      <c r="L49" s="76">
        <v>11134.96</v>
      </c>
      <c r="M49" s="102">
        <f t="shared" si="0"/>
        <v>100</v>
      </c>
    </row>
    <row r="50" spans="1:13" ht="56.25" customHeight="1">
      <c r="A50" s="50" t="s">
        <v>288</v>
      </c>
      <c r="B50" s="50" t="s">
        <v>289</v>
      </c>
      <c r="C50" s="50" t="s">
        <v>262</v>
      </c>
      <c r="D50" s="50" t="s">
        <v>262</v>
      </c>
      <c r="E50" s="50" t="s">
        <v>578</v>
      </c>
      <c r="F50" s="50" t="s">
        <v>273</v>
      </c>
      <c r="G50" s="50" t="s">
        <v>636</v>
      </c>
      <c r="H50" s="50" t="s">
        <v>291</v>
      </c>
      <c r="I50" s="53" t="s">
        <v>637</v>
      </c>
      <c r="J50" s="52">
        <v>0</v>
      </c>
      <c r="K50" s="76">
        <v>601.4</v>
      </c>
      <c r="L50" s="76">
        <v>95</v>
      </c>
      <c r="M50" s="102">
        <f t="shared" si="0"/>
        <v>15.796474891918857</v>
      </c>
    </row>
    <row r="51" spans="1:13" ht="33.75" customHeight="1">
      <c r="A51" s="50" t="s">
        <v>288</v>
      </c>
      <c r="B51" s="50" t="s">
        <v>289</v>
      </c>
      <c r="C51" s="50" t="s">
        <v>262</v>
      </c>
      <c r="D51" s="50" t="s">
        <v>262</v>
      </c>
      <c r="E51" s="50" t="s">
        <v>578</v>
      </c>
      <c r="F51" s="50" t="s">
        <v>273</v>
      </c>
      <c r="G51" s="50" t="s">
        <v>58</v>
      </c>
      <c r="H51" s="50" t="s">
        <v>291</v>
      </c>
      <c r="I51" s="53" t="s">
        <v>62</v>
      </c>
      <c r="J51" s="52">
        <v>0</v>
      </c>
      <c r="K51" s="76">
        <v>60.06</v>
      </c>
      <c r="L51" s="76">
        <v>60.06</v>
      </c>
      <c r="M51" s="102">
        <f t="shared" si="0"/>
        <v>100</v>
      </c>
    </row>
    <row r="52" spans="1:13" ht="123.75" customHeight="1">
      <c r="A52" s="50" t="s">
        <v>288</v>
      </c>
      <c r="B52" s="50" t="s">
        <v>289</v>
      </c>
      <c r="C52" s="50" t="s">
        <v>262</v>
      </c>
      <c r="D52" s="50" t="s">
        <v>262</v>
      </c>
      <c r="E52" s="50" t="s">
        <v>578</v>
      </c>
      <c r="F52" s="50" t="s">
        <v>273</v>
      </c>
      <c r="G52" s="50" t="s">
        <v>581</v>
      </c>
      <c r="H52" s="50" t="s">
        <v>291</v>
      </c>
      <c r="I52" s="53" t="s">
        <v>622</v>
      </c>
      <c r="J52" s="52">
        <v>0</v>
      </c>
      <c r="K52" s="76">
        <v>23.4</v>
      </c>
      <c r="L52" s="76">
        <v>0</v>
      </c>
      <c r="M52" s="102">
        <f t="shared" si="0"/>
        <v>0</v>
      </c>
    </row>
    <row r="53" spans="1:13" ht="100.5" customHeight="1">
      <c r="A53" s="50" t="s">
        <v>288</v>
      </c>
      <c r="B53" s="50" t="s">
        <v>289</v>
      </c>
      <c r="C53" s="50" t="s">
        <v>262</v>
      </c>
      <c r="D53" s="50" t="s">
        <v>262</v>
      </c>
      <c r="E53" s="50" t="s">
        <v>578</v>
      </c>
      <c r="F53" s="50" t="s">
        <v>273</v>
      </c>
      <c r="G53" s="50" t="s">
        <v>582</v>
      </c>
      <c r="H53" s="50" t="s">
        <v>291</v>
      </c>
      <c r="I53" s="29" t="s">
        <v>59</v>
      </c>
      <c r="J53" s="52">
        <v>0</v>
      </c>
      <c r="K53" s="76">
        <v>155</v>
      </c>
      <c r="L53" s="76">
        <v>0</v>
      </c>
      <c r="M53" s="102">
        <v>0</v>
      </c>
    </row>
    <row r="54" spans="1:13" ht="54.75" customHeight="1">
      <c r="A54" s="50" t="s">
        <v>288</v>
      </c>
      <c r="B54" s="50" t="s">
        <v>289</v>
      </c>
      <c r="C54" s="50" t="s">
        <v>262</v>
      </c>
      <c r="D54" s="50" t="s">
        <v>262</v>
      </c>
      <c r="E54" s="50" t="s">
        <v>578</v>
      </c>
      <c r="F54" s="50" t="s">
        <v>273</v>
      </c>
      <c r="G54" s="50" t="s">
        <v>638</v>
      </c>
      <c r="H54" s="50" t="s">
        <v>291</v>
      </c>
      <c r="I54" s="29" t="s">
        <v>60</v>
      </c>
      <c r="J54" s="52">
        <v>0</v>
      </c>
      <c r="K54" s="76">
        <v>36</v>
      </c>
      <c r="L54" s="76">
        <v>36</v>
      </c>
      <c r="M54" s="102">
        <v>0</v>
      </c>
    </row>
    <row r="55" spans="1:13" ht="22.5">
      <c r="A55" s="50" t="s">
        <v>288</v>
      </c>
      <c r="B55" s="50" t="s">
        <v>289</v>
      </c>
      <c r="C55" s="50" t="s">
        <v>262</v>
      </c>
      <c r="D55" s="50" t="s">
        <v>269</v>
      </c>
      <c r="E55" s="50" t="s">
        <v>256</v>
      </c>
      <c r="F55" s="50" t="s">
        <v>257</v>
      </c>
      <c r="G55" s="50" t="s">
        <v>258</v>
      </c>
      <c r="H55" s="50" t="s">
        <v>291</v>
      </c>
      <c r="I55" s="53" t="s">
        <v>85</v>
      </c>
      <c r="J55" s="52">
        <f aca="true" t="shared" si="4" ref="J55:L57">J56</f>
        <v>23.5</v>
      </c>
      <c r="K55" s="76">
        <f t="shared" si="4"/>
        <v>23.27</v>
      </c>
      <c r="L55" s="76">
        <f t="shared" si="4"/>
        <v>17.63</v>
      </c>
      <c r="M55" s="102">
        <f t="shared" si="0"/>
        <v>75.76278470133218</v>
      </c>
    </row>
    <row r="56" spans="1:13" ht="33" customHeight="1">
      <c r="A56" s="50" t="s">
        <v>288</v>
      </c>
      <c r="B56" s="50" t="s">
        <v>289</v>
      </c>
      <c r="C56" s="50" t="s">
        <v>262</v>
      </c>
      <c r="D56" s="50" t="s">
        <v>269</v>
      </c>
      <c r="E56" s="50" t="s">
        <v>542</v>
      </c>
      <c r="F56" s="50" t="s">
        <v>257</v>
      </c>
      <c r="G56" s="50" t="s">
        <v>258</v>
      </c>
      <c r="H56" s="50" t="s">
        <v>291</v>
      </c>
      <c r="I56" s="151" t="s">
        <v>83</v>
      </c>
      <c r="J56" s="52">
        <f t="shared" si="4"/>
        <v>23.5</v>
      </c>
      <c r="K56" s="76">
        <f t="shared" si="4"/>
        <v>23.27</v>
      </c>
      <c r="L56" s="76">
        <f t="shared" si="4"/>
        <v>17.63</v>
      </c>
      <c r="M56" s="102">
        <f t="shared" si="0"/>
        <v>75.76278470133218</v>
      </c>
    </row>
    <row r="57" spans="1:13" ht="33.75" customHeight="1">
      <c r="A57" s="50" t="s">
        <v>288</v>
      </c>
      <c r="B57" s="50" t="s">
        <v>289</v>
      </c>
      <c r="C57" s="50" t="s">
        <v>262</v>
      </c>
      <c r="D57" s="50" t="s">
        <v>269</v>
      </c>
      <c r="E57" s="50" t="s">
        <v>542</v>
      </c>
      <c r="F57" s="50" t="s">
        <v>273</v>
      </c>
      <c r="G57" s="50" t="s">
        <v>258</v>
      </c>
      <c r="H57" s="50" t="s">
        <v>291</v>
      </c>
      <c r="I57" s="106" t="s">
        <v>84</v>
      </c>
      <c r="J57" s="52">
        <f t="shared" si="4"/>
        <v>23.5</v>
      </c>
      <c r="K57" s="76">
        <f t="shared" si="4"/>
        <v>23.27</v>
      </c>
      <c r="L57" s="76">
        <f t="shared" si="4"/>
        <v>17.63</v>
      </c>
      <c r="M57" s="102">
        <f t="shared" si="0"/>
        <v>75.76278470133218</v>
      </c>
    </row>
    <row r="58" spans="1:13" ht="44.25" customHeight="1">
      <c r="A58" s="50" t="s">
        <v>288</v>
      </c>
      <c r="B58" s="50" t="s">
        <v>289</v>
      </c>
      <c r="C58" s="50" t="s">
        <v>262</v>
      </c>
      <c r="D58" s="50" t="s">
        <v>269</v>
      </c>
      <c r="E58" s="50" t="s">
        <v>542</v>
      </c>
      <c r="F58" s="50" t="s">
        <v>273</v>
      </c>
      <c r="G58" s="50" t="s">
        <v>543</v>
      </c>
      <c r="H58" s="50" t="s">
        <v>291</v>
      </c>
      <c r="I58" s="106" t="s">
        <v>544</v>
      </c>
      <c r="J58" s="52">
        <v>23.5</v>
      </c>
      <c r="K58" s="76">
        <v>23.27</v>
      </c>
      <c r="L58" s="76">
        <v>17.63</v>
      </c>
      <c r="M58" s="102">
        <f t="shared" si="0"/>
        <v>75.76278470133218</v>
      </c>
    </row>
    <row r="59" spans="1:13" ht="14.25" customHeight="1">
      <c r="A59" s="50" t="s">
        <v>288</v>
      </c>
      <c r="B59" s="50" t="s">
        <v>289</v>
      </c>
      <c r="C59" s="50" t="s">
        <v>262</v>
      </c>
      <c r="D59" s="50" t="s">
        <v>583</v>
      </c>
      <c r="E59" s="50" t="s">
        <v>256</v>
      </c>
      <c r="F59" s="50" t="s">
        <v>257</v>
      </c>
      <c r="G59" s="50" t="s">
        <v>258</v>
      </c>
      <c r="H59" s="50" t="s">
        <v>291</v>
      </c>
      <c r="I59" s="58" t="s">
        <v>584</v>
      </c>
      <c r="J59" s="52">
        <f aca="true" t="shared" si="5" ref="J59:L63">J60</f>
        <v>0</v>
      </c>
      <c r="K59" s="76">
        <f t="shared" si="5"/>
        <v>55.86</v>
      </c>
      <c r="L59" s="76">
        <f t="shared" si="5"/>
        <v>55.85</v>
      </c>
      <c r="M59" s="102">
        <f t="shared" si="0"/>
        <v>99.98209810239885</v>
      </c>
    </row>
    <row r="60" spans="1:13" ht="12.75" customHeight="1">
      <c r="A60" s="50" t="s">
        <v>288</v>
      </c>
      <c r="B60" s="50" t="s">
        <v>289</v>
      </c>
      <c r="C60" s="50" t="s">
        <v>262</v>
      </c>
      <c r="D60" s="50" t="s">
        <v>583</v>
      </c>
      <c r="E60" s="50" t="s">
        <v>578</v>
      </c>
      <c r="F60" s="50" t="s">
        <v>257</v>
      </c>
      <c r="G60" s="50" t="s">
        <v>258</v>
      </c>
      <c r="H60" s="50" t="s">
        <v>291</v>
      </c>
      <c r="I60" s="29" t="s">
        <v>585</v>
      </c>
      <c r="J60" s="52">
        <f t="shared" si="5"/>
        <v>0</v>
      </c>
      <c r="K60" s="76">
        <f t="shared" si="5"/>
        <v>55.86</v>
      </c>
      <c r="L60" s="76">
        <f t="shared" si="5"/>
        <v>55.85</v>
      </c>
      <c r="M60" s="102">
        <f t="shared" si="0"/>
        <v>99.98209810239885</v>
      </c>
    </row>
    <row r="61" spans="1:13" ht="21" customHeight="1">
      <c r="A61" s="50" t="s">
        <v>288</v>
      </c>
      <c r="B61" s="50" t="s">
        <v>289</v>
      </c>
      <c r="C61" s="50" t="s">
        <v>262</v>
      </c>
      <c r="D61" s="50" t="s">
        <v>583</v>
      </c>
      <c r="E61" s="50" t="s">
        <v>578</v>
      </c>
      <c r="F61" s="50" t="s">
        <v>273</v>
      </c>
      <c r="G61" s="50" t="s">
        <v>258</v>
      </c>
      <c r="H61" s="50" t="s">
        <v>291</v>
      </c>
      <c r="I61" s="29" t="s">
        <v>586</v>
      </c>
      <c r="J61" s="52">
        <f t="shared" si="5"/>
        <v>0</v>
      </c>
      <c r="K61" s="76">
        <f t="shared" si="5"/>
        <v>55.86</v>
      </c>
      <c r="L61" s="76">
        <f t="shared" si="5"/>
        <v>55.85</v>
      </c>
      <c r="M61" s="102">
        <f t="shared" si="0"/>
        <v>99.98209810239885</v>
      </c>
    </row>
    <row r="62" spans="1:13" ht="54.75" customHeight="1">
      <c r="A62" s="50" t="s">
        <v>288</v>
      </c>
      <c r="B62" s="50" t="s">
        <v>289</v>
      </c>
      <c r="C62" s="50" t="s">
        <v>262</v>
      </c>
      <c r="D62" s="50" t="s">
        <v>583</v>
      </c>
      <c r="E62" s="50" t="s">
        <v>578</v>
      </c>
      <c r="F62" s="50" t="s">
        <v>273</v>
      </c>
      <c r="G62" s="50" t="s">
        <v>587</v>
      </c>
      <c r="H62" s="50" t="s">
        <v>291</v>
      </c>
      <c r="I62" s="106" t="s">
        <v>588</v>
      </c>
      <c r="J62" s="52">
        <v>0</v>
      </c>
      <c r="K62" s="76">
        <v>55.86</v>
      </c>
      <c r="L62" s="76">
        <v>55.85</v>
      </c>
      <c r="M62" s="102">
        <f t="shared" si="0"/>
        <v>99.98209810239885</v>
      </c>
    </row>
    <row r="63" spans="1:13" ht="32.25" customHeight="1">
      <c r="A63" s="50" t="s">
        <v>288</v>
      </c>
      <c r="B63" s="50" t="s">
        <v>289</v>
      </c>
      <c r="C63" s="50" t="s">
        <v>8</v>
      </c>
      <c r="D63" s="50" t="s">
        <v>257</v>
      </c>
      <c r="E63" s="50" t="s">
        <v>256</v>
      </c>
      <c r="F63" s="50" t="s">
        <v>257</v>
      </c>
      <c r="G63" s="50" t="s">
        <v>258</v>
      </c>
      <c r="H63" s="50" t="s">
        <v>291</v>
      </c>
      <c r="I63" s="106" t="s">
        <v>86</v>
      </c>
      <c r="J63" s="52">
        <f t="shared" si="5"/>
        <v>0</v>
      </c>
      <c r="K63" s="76">
        <f>K64</f>
        <v>-0.84</v>
      </c>
      <c r="L63" s="76">
        <f>L64</f>
        <v>-0.84</v>
      </c>
      <c r="M63" s="102">
        <f t="shared" si="0"/>
        <v>100</v>
      </c>
    </row>
    <row r="64" spans="1:13" ht="42" customHeight="1">
      <c r="A64" s="50" t="s">
        <v>288</v>
      </c>
      <c r="B64" s="50" t="s">
        <v>289</v>
      </c>
      <c r="C64" s="50" t="s">
        <v>8</v>
      </c>
      <c r="D64" s="50" t="s">
        <v>266</v>
      </c>
      <c r="E64" s="50" t="s">
        <v>256</v>
      </c>
      <c r="F64" s="50" t="s">
        <v>273</v>
      </c>
      <c r="G64" s="50" t="s">
        <v>258</v>
      </c>
      <c r="H64" s="50" t="s">
        <v>291</v>
      </c>
      <c r="I64" s="106" t="s">
        <v>7</v>
      </c>
      <c r="J64" s="52">
        <v>0</v>
      </c>
      <c r="K64" s="76">
        <v>-0.84</v>
      </c>
      <c r="L64" s="76">
        <v>-0.84</v>
      </c>
      <c r="M64" s="102">
        <f t="shared" si="0"/>
        <v>100</v>
      </c>
    </row>
    <row r="65" spans="1:13" ht="10.5" customHeight="1">
      <c r="A65" s="59"/>
      <c r="B65" s="60"/>
      <c r="C65" s="60"/>
      <c r="D65" s="60"/>
      <c r="E65" s="60"/>
      <c r="F65" s="60"/>
      <c r="G65" s="60"/>
      <c r="H65" s="60"/>
      <c r="I65" s="51" t="s">
        <v>293</v>
      </c>
      <c r="J65" s="52">
        <f>J5+J37</f>
        <v>21873.010000000002</v>
      </c>
      <c r="K65" s="76">
        <f>K5+K37</f>
        <v>34222.2</v>
      </c>
      <c r="L65" s="76">
        <f>L5+L37</f>
        <v>25859.379999999994</v>
      </c>
      <c r="M65" s="102">
        <f t="shared" si="0"/>
        <v>75.56317244361846</v>
      </c>
    </row>
    <row r="69" ht="12.75">
      <c r="K69" s="94"/>
    </row>
  </sheetData>
  <sheetProtection/>
  <mergeCells count="6">
    <mergeCell ref="L2:L4"/>
    <mergeCell ref="M2:M4"/>
    <mergeCell ref="A2:H3"/>
    <mergeCell ref="I2:I4"/>
    <mergeCell ref="J2:J4"/>
    <mergeCell ref="K2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30"/>
    </sheetView>
  </sheetViews>
  <sheetFormatPr defaultColWidth="9.00390625" defaultRowHeight="12.75"/>
  <cols>
    <col min="1" max="1" width="5.375" style="0" customWidth="1"/>
    <col min="2" max="2" width="33.125" style="0" customWidth="1"/>
    <col min="3" max="3" width="7.75390625" style="0" customWidth="1"/>
    <col min="4" max="4" width="8.125" style="0" customWidth="1"/>
    <col min="5" max="5" width="8.625" style="0" customWidth="1"/>
    <col min="6" max="6" width="7.625" style="0" customWidth="1"/>
    <col min="7" max="7" width="7.00390625" style="0" customWidth="1"/>
  </cols>
  <sheetData>
    <row r="1" spans="1:6" ht="45">
      <c r="A1" s="26"/>
      <c r="B1" s="63" t="s">
        <v>475</v>
      </c>
      <c r="C1" s="64"/>
      <c r="D1" s="64"/>
      <c r="E1" s="2"/>
      <c r="F1" s="2"/>
    </row>
    <row r="2" spans="1:6" ht="12.75">
      <c r="A2" s="26"/>
      <c r="B2" s="26"/>
      <c r="C2" s="26"/>
      <c r="D2" s="26"/>
      <c r="F2" s="27" t="s">
        <v>132</v>
      </c>
    </row>
    <row r="3" spans="1:7" ht="12.75">
      <c r="A3" s="65" t="s">
        <v>185</v>
      </c>
      <c r="B3" s="145" t="s">
        <v>207</v>
      </c>
      <c r="C3" s="65" t="s">
        <v>296</v>
      </c>
      <c r="D3" s="195" t="s">
        <v>615</v>
      </c>
      <c r="E3" s="194" t="s">
        <v>192</v>
      </c>
      <c r="F3" s="184" t="s">
        <v>190</v>
      </c>
      <c r="G3" s="184" t="s">
        <v>172</v>
      </c>
    </row>
    <row r="4" spans="1:7" ht="12.75">
      <c r="A4" s="66" t="s">
        <v>208</v>
      </c>
      <c r="B4" s="146" t="s">
        <v>302</v>
      </c>
      <c r="C4" s="66" t="s">
        <v>135</v>
      </c>
      <c r="D4" s="196"/>
      <c r="E4" s="194"/>
      <c r="F4" s="184"/>
      <c r="G4" s="185"/>
    </row>
    <row r="5" spans="1:7" ht="12.75">
      <c r="A5" s="67"/>
      <c r="B5" s="67"/>
      <c r="C5" s="67"/>
      <c r="D5" s="197"/>
      <c r="E5" s="194"/>
      <c r="F5" s="184"/>
      <c r="G5" s="185"/>
    </row>
    <row r="6" spans="1:7" ht="12.75">
      <c r="A6" s="44">
        <v>1</v>
      </c>
      <c r="B6" s="147" t="s">
        <v>210</v>
      </c>
      <c r="C6" s="34" t="s">
        <v>211</v>
      </c>
      <c r="D6" s="70">
        <f>D7+D8+D9+D10+D11</f>
        <v>5251.59</v>
      </c>
      <c r="E6" s="73">
        <f>E7+E8+E9+E10+E11</f>
        <v>6293.589999999999</v>
      </c>
      <c r="F6" s="73">
        <f>F7+F8+F9+F10+F11</f>
        <v>4240.59</v>
      </c>
      <c r="G6" s="102">
        <f aca="true" t="shared" si="0" ref="G6:G30">F6/E6*100</f>
        <v>67.37950835691554</v>
      </c>
    </row>
    <row r="7" spans="1:7" ht="36" customHeight="1">
      <c r="A7" s="33">
        <v>2</v>
      </c>
      <c r="B7" s="147" t="s">
        <v>400</v>
      </c>
      <c r="C7" s="34" t="s">
        <v>382</v>
      </c>
      <c r="D7" s="70">
        <v>657.32</v>
      </c>
      <c r="E7" s="73">
        <v>657.32</v>
      </c>
      <c r="F7" s="73">
        <v>448.52</v>
      </c>
      <c r="G7" s="102">
        <f t="shared" si="0"/>
        <v>68.2346497900566</v>
      </c>
    </row>
    <row r="8" spans="1:7" ht="48" customHeight="1">
      <c r="A8" s="33">
        <v>3</v>
      </c>
      <c r="B8" s="147" t="s">
        <v>401</v>
      </c>
      <c r="C8" s="34" t="s">
        <v>384</v>
      </c>
      <c r="D8" s="70">
        <v>547.78</v>
      </c>
      <c r="E8" s="73">
        <v>547.78</v>
      </c>
      <c r="F8" s="73">
        <v>432.23</v>
      </c>
      <c r="G8" s="102">
        <f t="shared" si="0"/>
        <v>78.90576508817409</v>
      </c>
    </row>
    <row r="9" spans="1:7" ht="48">
      <c r="A9" s="33">
        <v>4</v>
      </c>
      <c r="B9" s="147" t="s">
        <v>387</v>
      </c>
      <c r="C9" s="34" t="s">
        <v>388</v>
      </c>
      <c r="D9" s="70">
        <v>3932.99</v>
      </c>
      <c r="E9" s="73">
        <v>4911.36</v>
      </c>
      <c r="F9" s="73">
        <v>3208.66</v>
      </c>
      <c r="G9" s="102">
        <f t="shared" si="0"/>
        <v>65.33139497002867</v>
      </c>
    </row>
    <row r="10" spans="1:7" ht="12.75">
      <c r="A10" s="33">
        <v>5</v>
      </c>
      <c r="B10" s="147" t="s">
        <v>303</v>
      </c>
      <c r="C10" s="34" t="s">
        <v>406</v>
      </c>
      <c r="D10" s="70">
        <v>40</v>
      </c>
      <c r="E10" s="73">
        <v>95.86</v>
      </c>
      <c r="F10" s="73">
        <v>95.85</v>
      </c>
      <c r="G10" s="102">
        <f t="shared" si="0"/>
        <v>99.98956812017525</v>
      </c>
    </row>
    <row r="11" spans="1:7" ht="12.75">
      <c r="A11" s="33">
        <v>6</v>
      </c>
      <c r="B11" s="144" t="s">
        <v>295</v>
      </c>
      <c r="C11" s="35" t="s">
        <v>392</v>
      </c>
      <c r="D11" s="70">
        <v>73.5</v>
      </c>
      <c r="E11" s="73">
        <v>81.27</v>
      </c>
      <c r="F11" s="73">
        <v>55.33</v>
      </c>
      <c r="G11" s="102">
        <f t="shared" si="0"/>
        <v>68.0817029654239</v>
      </c>
    </row>
    <row r="12" spans="1:7" ht="24">
      <c r="A12" s="33">
        <v>7</v>
      </c>
      <c r="B12" s="144" t="s">
        <v>332</v>
      </c>
      <c r="C12" s="35" t="s">
        <v>398</v>
      </c>
      <c r="D12" s="70">
        <f>D13</f>
        <v>140.1</v>
      </c>
      <c r="E12" s="73">
        <f>E13</f>
        <v>140.1</v>
      </c>
      <c r="F12" s="73">
        <f>F13</f>
        <v>80.04</v>
      </c>
      <c r="G12" s="102">
        <f t="shared" si="0"/>
        <v>57.130620985010715</v>
      </c>
    </row>
    <row r="13" spans="1:7" ht="12.75">
      <c r="A13" s="33">
        <v>8</v>
      </c>
      <c r="B13" s="144" t="s">
        <v>407</v>
      </c>
      <c r="C13" s="35" t="s">
        <v>402</v>
      </c>
      <c r="D13" s="70">
        <v>140.1</v>
      </c>
      <c r="E13" s="73">
        <v>140.1</v>
      </c>
      <c r="F13" s="73">
        <v>80.04</v>
      </c>
      <c r="G13" s="102">
        <f t="shared" si="0"/>
        <v>57.130620985010715</v>
      </c>
    </row>
    <row r="14" spans="1:7" ht="12.75">
      <c r="A14" s="33">
        <v>9</v>
      </c>
      <c r="B14" s="144" t="s">
        <v>330</v>
      </c>
      <c r="C14" s="35" t="s">
        <v>403</v>
      </c>
      <c r="D14" s="70">
        <f>D15+D16</f>
        <v>1377.12</v>
      </c>
      <c r="E14" s="73">
        <f>E15+E16</f>
        <v>2193.21</v>
      </c>
      <c r="F14" s="73">
        <f>F15+F16</f>
        <v>412.45</v>
      </c>
      <c r="G14" s="102">
        <f t="shared" si="0"/>
        <v>18.805768713438294</v>
      </c>
    </row>
    <row r="15" spans="1:7" ht="12.75">
      <c r="A15" s="33">
        <v>10</v>
      </c>
      <c r="B15" s="144" t="s">
        <v>408</v>
      </c>
      <c r="C15" s="35" t="s">
        <v>404</v>
      </c>
      <c r="D15" s="70">
        <v>200</v>
      </c>
      <c r="E15" s="73">
        <v>200</v>
      </c>
      <c r="F15" s="73">
        <v>72.46</v>
      </c>
      <c r="G15" s="102">
        <f t="shared" si="0"/>
        <v>36.23</v>
      </c>
    </row>
    <row r="16" spans="1:7" ht="12.75">
      <c r="A16" s="33">
        <v>11</v>
      </c>
      <c r="B16" s="144" t="s">
        <v>469</v>
      </c>
      <c r="C16" s="35" t="s">
        <v>405</v>
      </c>
      <c r="D16" s="70">
        <v>1177.12</v>
      </c>
      <c r="E16" s="73">
        <v>1993.21</v>
      </c>
      <c r="F16" s="73">
        <v>339.99</v>
      </c>
      <c r="G16" s="102">
        <f t="shared" si="0"/>
        <v>17.05740990663302</v>
      </c>
    </row>
    <row r="17" spans="1:7" ht="12.75">
      <c r="A17" s="33">
        <v>12</v>
      </c>
      <c r="B17" s="144" t="s">
        <v>213</v>
      </c>
      <c r="C17" s="35" t="s">
        <v>214</v>
      </c>
      <c r="D17" s="70">
        <f>D18+D19</f>
        <v>3968.6</v>
      </c>
      <c r="E17" s="73">
        <f>E18+E19</f>
        <v>15667.11</v>
      </c>
      <c r="F17" s="73">
        <f>F18+F19</f>
        <v>13882.53</v>
      </c>
      <c r="G17" s="102">
        <f t="shared" si="0"/>
        <v>88.60938615992356</v>
      </c>
    </row>
    <row r="18" spans="1:7" ht="12.75">
      <c r="A18" s="33">
        <v>13</v>
      </c>
      <c r="B18" s="144" t="s">
        <v>215</v>
      </c>
      <c r="C18" s="35" t="s">
        <v>216</v>
      </c>
      <c r="D18" s="71">
        <v>78.7</v>
      </c>
      <c r="E18" s="74">
        <v>78.7</v>
      </c>
      <c r="F18" s="74">
        <v>0.66</v>
      </c>
      <c r="G18" s="102">
        <f t="shared" si="0"/>
        <v>0.8386277001270648</v>
      </c>
    </row>
    <row r="19" spans="1:7" ht="12.75">
      <c r="A19" s="33">
        <v>14</v>
      </c>
      <c r="B19" s="144" t="s">
        <v>217</v>
      </c>
      <c r="C19" s="35" t="s">
        <v>218</v>
      </c>
      <c r="D19" s="72">
        <v>3889.9</v>
      </c>
      <c r="E19" s="75">
        <v>15588.41</v>
      </c>
      <c r="F19" s="75">
        <v>13881.87</v>
      </c>
      <c r="G19" s="102">
        <f t="shared" si="0"/>
        <v>89.05250760019786</v>
      </c>
    </row>
    <row r="20" spans="1:7" ht="12.75">
      <c r="A20" s="33">
        <v>15</v>
      </c>
      <c r="B20" s="144" t="s">
        <v>300</v>
      </c>
      <c r="C20" s="35" t="s">
        <v>219</v>
      </c>
      <c r="D20" s="70">
        <f>D21</f>
        <v>11072.91</v>
      </c>
      <c r="E20" s="73">
        <f>E21</f>
        <v>11133.03</v>
      </c>
      <c r="F20" s="73">
        <f>F21</f>
        <v>7837.52</v>
      </c>
      <c r="G20" s="102">
        <f t="shared" si="0"/>
        <v>70.3988042787992</v>
      </c>
    </row>
    <row r="21" spans="1:7" ht="12.75">
      <c r="A21" s="33">
        <v>16</v>
      </c>
      <c r="B21" s="148" t="s">
        <v>220</v>
      </c>
      <c r="C21" s="35" t="s">
        <v>221</v>
      </c>
      <c r="D21" s="70">
        <f>D23+D22</f>
        <v>11072.91</v>
      </c>
      <c r="E21" s="73">
        <f>E23+E22</f>
        <v>11133.03</v>
      </c>
      <c r="F21" s="73">
        <f>F23+F22</f>
        <v>7837.52</v>
      </c>
      <c r="G21" s="102">
        <f t="shared" si="0"/>
        <v>70.3988042787992</v>
      </c>
    </row>
    <row r="22" spans="1:7" ht="12.75">
      <c r="A22" s="33">
        <v>17</v>
      </c>
      <c r="B22" s="144" t="s">
        <v>574</v>
      </c>
      <c r="C22" s="35" t="s">
        <v>221</v>
      </c>
      <c r="D22" s="70">
        <v>6175.02</v>
      </c>
      <c r="E22" s="73">
        <v>6175.02</v>
      </c>
      <c r="F22" s="73">
        <v>4180</v>
      </c>
      <c r="G22" s="102">
        <f t="shared" si="0"/>
        <v>67.69208844667709</v>
      </c>
    </row>
    <row r="23" spans="1:7" ht="12.75">
      <c r="A23" s="33">
        <v>18</v>
      </c>
      <c r="B23" s="147" t="s">
        <v>222</v>
      </c>
      <c r="C23" s="35" t="s">
        <v>221</v>
      </c>
      <c r="D23" s="70">
        <v>4897.89</v>
      </c>
      <c r="E23" s="73">
        <v>4958.01</v>
      </c>
      <c r="F23" s="73">
        <v>3657.52</v>
      </c>
      <c r="G23" s="102">
        <f t="shared" si="0"/>
        <v>73.7699197863659</v>
      </c>
    </row>
    <row r="24" spans="1:7" ht="12.75">
      <c r="A24" s="33">
        <v>19</v>
      </c>
      <c r="B24" s="147" t="s">
        <v>642</v>
      </c>
      <c r="C24" s="35" t="s">
        <v>640</v>
      </c>
      <c r="D24" s="70">
        <f>D25</f>
        <v>0</v>
      </c>
      <c r="E24" s="73">
        <f>E25</f>
        <v>40.32</v>
      </c>
      <c r="F24" s="73">
        <f>F25</f>
        <v>40.32</v>
      </c>
      <c r="G24" s="102">
        <f t="shared" si="0"/>
        <v>100</v>
      </c>
    </row>
    <row r="25" spans="1:7" ht="14.25" customHeight="1">
      <c r="A25" s="33">
        <v>20</v>
      </c>
      <c r="B25" s="147" t="s">
        <v>641</v>
      </c>
      <c r="C25" s="35" t="s">
        <v>639</v>
      </c>
      <c r="D25" s="70">
        <v>0</v>
      </c>
      <c r="E25" s="73">
        <v>40.32</v>
      </c>
      <c r="F25" s="73">
        <v>40.32</v>
      </c>
      <c r="G25" s="102">
        <f t="shared" si="0"/>
        <v>100</v>
      </c>
    </row>
    <row r="26" spans="1:7" ht="12.75">
      <c r="A26" s="33">
        <v>21</v>
      </c>
      <c r="B26" s="147" t="s">
        <v>223</v>
      </c>
      <c r="C26" s="35">
        <v>1000</v>
      </c>
      <c r="D26" s="70">
        <f>D27</f>
        <v>62.69</v>
      </c>
      <c r="E26" s="73">
        <f>E27</f>
        <v>62.69</v>
      </c>
      <c r="F26" s="73">
        <f>F27</f>
        <v>30.04</v>
      </c>
      <c r="G26" s="102">
        <f t="shared" si="0"/>
        <v>47.91832828202266</v>
      </c>
    </row>
    <row r="27" spans="1:7" ht="12.75">
      <c r="A27" s="33">
        <v>22</v>
      </c>
      <c r="B27" s="144" t="s">
        <v>224</v>
      </c>
      <c r="C27" s="35">
        <v>1001</v>
      </c>
      <c r="D27" s="70">
        <v>62.69</v>
      </c>
      <c r="E27" s="73">
        <v>62.69</v>
      </c>
      <c r="F27" s="73">
        <v>30.04</v>
      </c>
      <c r="G27" s="102">
        <f t="shared" si="0"/>
        <v>47.91832828202266</v>
      </c>
    </row>
    <row r="28" spans="1:7" ht="22.5">
      <c r="A28" s="33">
        <v>23</v>
      </c>
      <c r="B28" s="141" t="s">
        <v>127</v>
      </c>
      <c r="C28" s="35" t="s">
        <v>126</v>
      </c>
      <c r="D28" s="70">
        <f>D29</f>
        <v>0</v>
      </c>
      <c r="E28" s="73">
        <f>E29</f>
        <v>9.17</v>
      </c>
      <c r="F28" s="73">
        <f>F29</f>
        <v>9.17</v>
      </c>
      <c r="G28" s="102">
        <f>F28/E28*100</f>
        <v>100</v>
      </c>
    </row>
    <row r="29" spans="1:7" ht="33.75">
      <c r="A29" s="33">
        <v>24</v>
      </c>
      <c r="B29" s="141" t="s">
        <v>36</v>
      </c>
      <c r="C29" s="35" t="s">
        <v>119</v>
      </c>
      <c r="D29" s="111">
        <v>0</v>
      </c>
      <c r="E29" s="73">
        <v>9.17</v>
      </c>
      <c r="F29" s="73">
        <v>9.17</v>
      </c>
      <c r="G29" s="102">
        <f>F29/E29*100</f>
        <v>100</v>
      </c>
    </row>
    <row r="30" spans="1:7" ht="12.75">
      <c r="A30" s="33"/>
      <c r="B30" s="144" t="s">
        <v>225</v>
      </c>
      <c r="C30" s="68"/>
      <c r="D30" s="69">
        <f>D6+D12+D14+D17+D20+D26</f>
        <v>21873.01</v>
      </c>
      <c r="E30" s="73">
        <f>E6+E12+E14+E17+E20+E28+E26+E24</f>
        <v>35539.22</v>
      </c>
      <c r="F30" s="73">
        <f>F6+F12+F14+F17+F20+F28+F26+F24</f>
        <v>26532.66</v>
      </c>
      <c r="G30" s="102">
        <f t="shared" si="0"/>
        <v>74.6574066622734</v>
      </c>
    </row>
  </sheetData>
  <sheetProtection/>
  <mergeCells count="4">
    <mergeCell ref="D3:D5"/>
    <mergeCell ref="E3:E5"/>
    <mergeCell ref="F3:F5"/>
    <mergeCell ref="G3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9"/>
  <sheetViews>
    <sheetView zoomScalePageLayoutView="0" workbookViewId="0" topLeftCell="A1">
      <selection activeCell="A1" sqref="A1:I227"/>
    </sheetView>
  </sheetViews>
  <sheetFormatPr defaultColWidth="9.00390625" defaultRowHeight="12.75"/>
  <cols>
    <col min="1" max="1" width="35.875" style="0" customWidth="1"/>
    <col min="2" max="2" width="4.25390625" style="0" customWidth="1"/>
    <col min="3" max="3" width="5.875" style="0" customWidth="1"/>
    <col min="4" max="4" width="7.625" style="0" customWidth="1"/>
    <col min="5" max="5" width="4.375" style="0" customWidth="1"/>
    <col min="6" max="6" width="8.125" style="0" customWidth="1"/>
    <col min="7" max="7" width="8.25390625" style="0" customWidth="1"/>
    <col min="8" max="8" width="8.625" style="0" customWidth="1"/>
    <col min="9" max="9" width="4.625" style="0" customWidth="1"/>
  </cols>
  <sheetData>
    <row r="1" spans="1:8" ht="12.75">
      <c r="A1" s="198" t="s">
        <v>137</v>
      </c>
      <c r="B1" s="198"/>
      <c r="C1" s="198"/>
      <c r="D1" s="198"/>
      <c r="E1" s="198"/>
      <c r="F1" s="198"/>
      <c r="H1" s="17" t="s">
        <v>138</v>
      </c>
    </row>
    <row r="2" spans="1:9" ht="12.75">
      <c r="A2" s="3" t="s">
        <v>207</v>
      </c>
      <c r="B2" s="199" t="s">
        <v>491</v>
      </c>
      <c r="C2" s="7" t="s">
        <v>296</v>
      </c>
      <c r="D2" s="7" t="s">
        <v>297</v>
      </c>
      <c r="E2" s="7" t="s">
        <v>226</v>
      </c>
      <c r="F2" s="199" t="s">
        <v>193</v>
      </c>
      <c r="G2" s="194" t="s">
        <v>192</v>
      </c>
      <c r="H2" s="184" t="s">
        <v>190</v>
      </c>
      <c r="I2" s="184" t="s">
        <v>172</v>
      </c>
    </row>
    <row r="3" spans="1:9" ht="16.5" customHeight="1">
      <c r="A3" s="5" t="s">
        <v>237</v>
      </c>
      <c r="B3" s="200"/>
      <c r="C3" s="6" t="s">
        <v>209</v>
      </c>
      <c r="D3" s="6" t="s">
        <v>238</v>
      </c>
      <c r="E3" s="6" t="s">
        <v>239</v>
      </c>
      <c r="F3" s="200"/>
      <c r="G3" s="194"/>
      <c r="H3" s="184"/>
      <c r="I3" s="185"/>
    </row>
    <row r="4" spans="1:9" ht="16.5" customHeight="1">
      <c r="A4" s="5" t="s">
        <v>206</v>
      </c>
      <c r="B4" s="201"/>
      <c r="C4" s="6"/>
      <c r="D4" s="6"/>
      <c r="E4" s="6" t="s">
        <v>240</v>
      </c>
      <c r="F4" s="201"/>
      <c r="G4" s="194"/>
      <c r="H4" s="184"/>
      <c r="I4" s="185"/>
    </row>
    <row r="5" spans="1:9" ht="12.75">
      <c r="A5" s="29" t="s">
        <v>490</v>
      </c>
      <c r="B5" s="33"/>
      <c r="C5" s="33"/>
      <c r="D5" s="33"/>
      <c r="E5" s="33"/>
      <c r="F5" s="33"/>
      <c r="G5" s="33"/>
      <c r="H5" s="33"/>
      <c r="I5" s="102"/>
    </row>
    <row r="6" spans="1:9" ht="12.75">
      <c r="A6" s="30" t="s">
        <v>210</v>
      </c>
      <c r="B6" s="44">
        <v>600</v>
      </c>
      <c r="C6" s="34" t="s">
        <v>535</v>
      </c>
      <c r="D6" s="34"/>
      <c r="E6" s="34"/>
      <c r="F6" s="40">
        <f>F7+F13+F31+F44+F191</f>
        <v>5251.589999999999</v>
      </c>
      <c r="G6" s="40">
        <f>G7+G13+G31+G44+G191</f>
        <v>6293.589999999999</v>
      </c>
      <c r="H6" s="40">
        <f>H7+H13+H31+H44+H191</f>
        <v>4240.57</v>
      </c>
      <c r="I6" s="102">
        <f aca="true" t="shared" si="0" ref="I6:I71">H6/G6*100</f>
        <v>67.37919057326582</v>
      </c>
    </row>
    <row r="7" spans="1:9" ht="21" customHeight="1">
      <c r="A7" s="30" t="s">
        <v>551</v>
      </c>
      <c r="B7" s="44">
        <v>600</v>
      </c>
      <c r="C7" s="34" t="s">
        <v>382</v>
      </c>
      <c r="D7" s="34" t="s">
        <v>503</v>
      </c>
      <c r="E7" s="34"/>
      <c r="F7" s="40">
        <f aca="true" t="shared" si="1" ref="F7:H11">F8</f>
        <v>657.32</v>
      </c>
      <c r="G7" s="40">
        <f t="shared" si="1"/>
        <v>657.32</v>
      </c>
      <c r="H7" s="40">
        <f t="shared" si="1"/>
        <v>448.52</v>
      </c>
      <c r="I7" s="102">
        <f t="shared" si="0"/>
        <v>68.2346497900566</v>
      </c>
    </row>
    <row r="8" spans="1:9" ht="26.25" customHeight="1">
      <c r="A8" s="30" t="s">
        <v>333</v>
      </c>
      <c r="B8" s="44">
        <v>600</v>
      </c>
      <c r="C8" s="34" t="s">
        <v>382</v>
      </c>
      <c r="D8" s="34" t="s">
        <v>505</v>
      </c>
      <c r="E8" s="34"/>
      <c r="F8" s="39">
        <f t="shared" si="1"/>
        <v>657.32</v>
      </c>
      <c r="G8" s="39">
        <f t="shared" si="1"/>
        <v>657.32</v>
      </c>
      <c r="H8" s="39">
        <f t="shared" si="1"/>
        <v>448.52</v>
      </c>
      <c r="I8" s="102">
        <f t="shared" si="0"/>
        <v>68.2346497900566</v>
      </c>
    </row>
    <row r="9" spans="1:9" ht="32.25" customHeight="1">
      <c r="A9" s="30" t="s">
        <v>552</v>
      </c>
      <c r="B9" s="44">
        <v>600</v>
      </c>
      <c r="C9" s="34" t="s">
        <v>382</v>
      </c>
      <c r="D9" s="34" t="s">
        <v>506</v>
      </c>
      <c r="E9" s="34"/>
      <c r="F9" s="40">
        <f t="shared" si="1"/>
        <v>657.32</v>
      </c>
      <c r="G9" s="40">
        <f t="shared" si="1"/>
        <v>657.32</v>
      </c>
      <c r="H9" s="40">
        <f t="shared" si="1"/>
        <v>448.52</v>
      </c>
      <c r="I9" s="102">
        <f t="shared" si="0"/>
        <v>68.2346497900566</v>
      </c>
    </row>
    <row r="10" spans="1:9" ht="57" customHeight="1">
      <c r="A10" s="30" t="s">
        <v>381</v>
      </c>
      <c r="B10" s="44">
        <v>600</v>
      </c>
      <c r="C10" s="34" t="s">
        <v>382</v>
      </c>
      <c r="D10" s="34" t="s">
        <v>506</v>
      </c>
      <c r="E10" s="35">
        <v>100</v>
      </c>
      <c r="F10" s="39">
        <f t="shared" si="1"/>
        <v>657.32</v>
      </c>
      <c r="G10" s="39">
        <f t="shared" si="1"/>
        <v>657.32</v>
      </c>
      <c r="H10" s="39">
        <f t="shared" si="1"/>
        <v>448.52</v>
      </c>
      <c r="I10" s="102">
        <f t="shared" si="0"/>
        <v>68.2346497900566</v>
      </c>
    </row>
    <row r="11" spans="1:9" ht="20.25" customHeight="1">
      <c r="A11" s="30" t="s">
        <v>334</v>
      </c>
      <c r="B11" s="44">
        <v>600</v>
      </c>
      <c r="C11" s="34" t="s">
        <v>382</v>
      </c>
      <c r="D11" s="34" t="s">
        <v>506</v>
      </c>
      <c r="E11" s="35">
        <v>120</v>
      </c>
      <c r="F11" s="39">
        <f t="shared" si="1"/>
        <v>657.32</v>
      </c>
      <c r="G11" s="39">
        <f t="shared" si="1"/>
        <v>657.32</v>
      </c>
      <c r="H11" s="39">
        <f t="shared" si="1"/>
        <v>448.52</v>
      </c>
      <c r="I11" s="102">
        <f t="shared" si="0"/>
        <v>68.2346497900566</v>
      </c>
    </row>
    <row r="12" spans="1:9" ht="32.25" customHeight="1">
      <c r="A12" s="30" t="s">
        <v>575</v>
      </c>
      <c r="B12" s="44">
        <v>600</v>
      </c>
      <c r="C12" s="34" t="s">
        <v>382</v>
      </c>
      <c r="D12" s="34" t="s">
        <v>506</v>
      </c>
      <c r="E12" s="34" t="s">
        <v>493</v>
      </c>
      <c r="F12" s="39">
        <v>657.32</v>
      </c>
      <c r="G12" s="39">
        <v>657.32</v>
      </c>
      <c r="H12" s="39">
        <v>448.52</v>
      </c>
      <c r="I12" s="102">
        <f t="shared" si="0"/>
        <v>68.2346497900566</v>
      </c>
    </row>
    <row r="13" spans="1:9" ht="21" customHeight="1">
      <c r="A13" s="30" t="s">
        <v>551</v>
      </c>
      <c r="B13" s="44">
        <v>600</v>
      </c>
      <c r="C13" s="34" t="s">
        <v>388</v>
      </c>
      <c r="D13" s="34" t="s">
        <v>503</v>
      </c>
      <c r="E13" s="34"/>
      <c r="F13" s="39">
        <f aca="true" t="shared" si="2" ref="F13:H14">F14</f>
        <v>3932.99</v>
      </c>
      <c r="G13" s="39">
        <f t="shared" si="2"/>
        <v>4911.36</v>
      </c>
      <c r="H13" s="39">
        <f t="shared" si="2"/>
        <v>3208.65</v>
      </c>
      <c r="I13" s="102">
        <f t="shared" si="0"/>
        <v>65.33119136043784</v>
      </c>
    </row>
    <row r="14" spans="1:9" ht="33.75">
      <c r="A14" s="30" t="s">
        <v>387</v>
      </c>
      <c r="B14" s="44">
        <v>600</v>
      </c>
      <c r="C14" s="34" t="s">
        <v>388</v>
      </c>
      <c r="D14" s="34" t="s">
        <v>507</v>
      </c>
      <c r="E14" s="34"/>
      <c r="F14" s="39">
        <f t="shared" si="2"/>
        <v>3932.99</v>
      </c>
      <c r="G14" s="39">
        <f>G15+G27</f>
        <v>4911.36</v>
      </c>
      <c r="H14" s="39">
        <f>H15+H27</f>
        <v>3208.65</v>
      </c>
      <c r="I14" s="102">
        <f t="shared" si="0"/>
        <v>65.33119136043784</v>
      </c>
    </row>
    <row r="15" spans="1:9" ht="43.5" customHeight="1">
      <c r="A15" s="30" t="s">
        <v>556</v>
      </c>
      <c r="B15" s="44">
        <v>600</v>
      </c>
      <c r="C15" s="34" t="s">
        <v>388</v>
      </c>
      <c r="D15" s="34" t="s">
        <v>508</v>
      </c>
      <c r="E15" s="34"/>
      <c r="F15" s="40">
        <f>F16+F20</f>
        <v>3932.99</v>
      </c>
      <c r="G15" s="40">
        <f>G16+G20+G24</f>
        <v>4861.9</v>
      </c>
      <c r="H15" s="40">
        <f>H16+H20+H24</f>
        <v>3176.09</v>
      </c>
      <c r="I15" s="102">
        <f t="shared" si="0"/>
        <v>65.32610707748</v>
      </c>
    </row>
    <row r="16" spans="1:9" ht="55.5" customHeight="1">
      <c r="A16" s="30" t="s">
        <v>381</v>
      </c>
      <c r="B16" s="44">
        <v>600</v>
      </c>
      <c r="C16" s="34" t="s">
        <v>388</v>
      </c>
      <c r="D16" s="34" t="s">
        <v>508</v>
      </c>
      <c r="E16" s="34" t="s">
        <v>318</v>
      </c>
      <c r="F16" s="39">
        <f>F17</f>
        <v>3244.89</v>
      </c>
      <c r="G16" s="39">
        <f>G17</f>
        <v>3264.8900000000003</v>
      </c>
      <c r="H16" s="39">
        <f>H17</f>
        <v>2400.46</v>
      </c>
      <c r="I16" s="102">
        <f t="shared" si="0"/>
        <v>73.52345714556998</v>
      </c>
    </row>
    <row r="17" spans="1:9" ht="21.75" customHeight="1">
      <c r="A17" s="30" t="s">
        <v>334</v>
      </c>
      <c r="B17" s="44">
        <v>600</v>
      </c>
      <c r="C17" s="34" t="s">
        <v>388</v>
      </c>
      <c r="D17" s="34" t="s">
        <v>508</v>
      </c>
      <c r="E17" s="34" t="s">
        <v>285</v>
      </c>
      <c r="F17" s="40">
        <f>F18</f>
        <v>3244.89</v>
      </c>
      <c r="G17" s="40">
        <f>G18+G19</f>
        <v>3264.8900000000003</v>
      </c>
      <c r="H17" s="40">
        <f>H18+H19</f>
        <v>2400.46</v>
      </c>
      <c r="I17" s="102">
        <f t="shared" si="0"/>
        <v>73.52345714556998</v>
      </c>
    </row>
    <row r="18" spans="1:9" ht="33.75">
      <c r="A18" s="30" t="s">
        <v>575</v>
      </c>
      <c r="B18" s="44">
        <v>600</v>
      </c>
      <c r="C18" s="34" t="s">
        <v>388</v>
      </c>
      <c r="D18" s="34" t="s">
        <v>508</v>
      </c>
      <c r="E18" s="34" t="s">
        <v>493</v>
      </c>
      <c r="F18" s="40">
        <v>3244.89</v>
      </c>
      <c r="G18" s="40">
        <v>3166.03</v>
      </c>
      <c r="H18" s="40">
        <v>2329</v>
      </c>
      <c r="I18" s="102">
        <f t="shared" si="0"/>
        <v>73.56215828656076</v>
      </c>
    </row>
    <row r="19" spans="1:9" ht="30.75" customHeight="1">
      <c r="A19" s="30" t="s">
        <v>619</v>
      </c>
      <c r="B19" s="44">
        <v>600</v>
      </c>
      <c r="C19" s="34" t="s">
        <v>388</v>
      </c>
      <c r="D19" s="34" t="s">
        <v>508</v>
      </c>
      <c r="E19" s="34" t="s">
        <v>618</v>
      </c>
      <c r="F19" s="40">
        <v>0</v>
      </c>
      <c r="G19" s="40">
        <v>98.86</v>
      </c>
      <c r="H19" s="40">
        <v>71.46</v>
      </c>
      <c r="I19" s="102">
        <f t="shared" si="0"/>
        <v>72.28403803358285</v>
      </c>
    </row>
    <row r="20" spans="1:9" ht="22.5">
      <c r="A20" s="30" t="s">
        <v>390</v>
      </c>
      <c r="B20" s="44">
        <v>600</v>
      </c>
      <c r="C20" s="34" t="s">
        <v>388</v>
      </c>
      <c r="D20" s="34" t="s">
        <v>508</v>
      </c>
      <c r="E20" s="34" t="s">
        <v>389</v>
      </c>
      <c r="F20" s="40">
        <f aca="true" t="shared" si="3" ref="F20:H23">F21</f>
        <v>688.1</v>
      </c>
      <c r="G20" s="40">
        <f t="shared" si="3"/>
        <v>1573.03</v>
      </c>
      <c r="H20" s="40">
        <f t="shared" si="3"/>
        <v>758.82</v>
      </c>
      <c r="I20" s="102">
        <f t="shared" si="0"/>
        <v>48.23938513569354</v>
      </c>
    </row>
    <row r="21" spans="1:9" ht="30.75" customHeight="1">
      <c r="A21" s="30" t="s">
        <v>391</v>
      </c>
      <c r="B21" s="44">
        <v>600</v>
      </c>
      <c r="C21" s="34" t="s">
        <v>388</v>
      </c>
      <c r="D21" s="34" t="s">
        <v>508</v>
      </c>
      <c r="E21" s="34" t="s">
        <v>320</v>
      </c>
      <c r="F21" s="40">
        <f t="shared" si="3"/>
        <v>688.1</v>
      </c>
      <c r="G21" s="40">
        <f t="shared" si="3"/>
        <v>1573.03</v>
      </c>
      <c r="H21" s="40">
        <f t="shared" si="3"/>
        <v>758.82</v>
      </c>
      <c r="I21" s="102">
        <f t="shared" si="0"/>
        <v>48.23938513569354</v>
      </c>
    </row>
    <row r="22" spans="1:9" ht="31.5" customHeight="1">
      <c r="A22" s="30" t="s">
        <v>500</v>
      </c>
      <c r="B22" s="44">
        <v>600</v>
      </c>
      <c r="C22" s="34" t="s">
        <v>388</v>
      </c>
      <c r="D22" s="34" t="s">
        <v>508</v>
      </c>
      <c r="E22" s="34" t="s">
        <v>494</v>
      </c>
      <c r="F22" s="40">
        <v>688.1</v>
      </c>
      <c r="G22" s="40">
        <v>1573.03</v>
      </c>
      <c r="H22" s="40">
        <v>758.82</v>
      </c>
      <c r="I22" s="102">
        <f t="shared" si="0"/>
        <v>48.23938513569354</v>
      </c>
    </row>
    <row r="23" spans="1:9" ht="12.75">
      <c r="A23" s="30" t="s">
        <v>465</v>
      </c>
      <c r="B23" s="44">
        <v>600</v>
      </c>
      <c r="C23" s="34" t="s">
        <v>388</v>
      </c>
      <c r="D23" s="34" t="s">
        <v>508</v>
      </c>
      <c r="E23" s="34" t="s">
        <v>464</v>
      </c>
      <c r="F23" s="40">
        <f>F25</f>
        <v>0</v>
      </c>
      <c r="G23" s="40">
        <f t="shared" si="3"/>
        <v>23.98</v>
      </c>
      <c r="H23" s="40">
        <f t="shared" si="3"/>
        <v>16.810000000000002</v>
      </c>
      <c r="I23" s="102">
        <f>H23/G23*100</f>
        <v>70.1000834028357</v>
      </c>
    </row>
    <row r="24" spans="1:9" ht="12.75">
      <c r="A24" s="30" t="s">
        <v>634</v>
      </c>
      <c r="B24" s="44">
        <v>600</v>
      </c>
      <c r="C24" s="34" t="s">
        <v>388</v>
      </c>
      <c r="D24" s="34" t="s">
        <v>508</v>
      </c>
      <c r="E24" s="34" t="s">
        <v>632</v>
      </c>
      <c r="F24" s="40">
        <f>F26</f>
        <v>0</v>
      </c>
      <c r="G24" s="40">
        <f>G26+G25</f>
        <v>23.98</v>
      </c>
      <c r="H24" s="40">
        <f>H26+H25</f>
        <v>16.810000000000002</v>
      </c>
      <c r="I24" s="102">
        <f t="shared" si="0"/>
        <v>70.1000834028357</v>
      </c>
    </row>
    <row r="25" spans="1:9" ht="23.25" customHeight="1">
      <c r="A25" s="30" t="s">
        <v>650</v>
      </c>
      <c r="B25" s="44">
        <v>600</v>
      </c>
      <c r="C25" s="34" t="s">
        <v>388</v>
      </c>
      <c r="D25" s="34" t="s">
        <v>508</v>
      </c>
      <c r="E25" s="34" t="s">
        <v>649</v>
      </c>
      <c r="F25" s="40">
        <v>0</v>
      </c>
      <c r="G25" s="40">
        <v>11.08</v>
      </c>
      <c r="H25" s="40">
        <v>11.08</v>
      </c>
      <c r="I25" s="102">
        <f t="shared" si="0"/>
        <v>100</v>
      </c>
    </row>
    <row r="26" spans="1:9" ht="12.75">
      <c r="A26" s="30" t="s">
        <v>635</v>
      </c>
      <c r="B26" s="44">
        <v>600</v>
      </c>
      <c r="C26" s="34" t="s">
        <v>388</v>
      </c>
      <c r="D26" s="34" t="s">
        <v>508</v>
      </c>
      <c r="E26" s="34" t="s">
        <v>633</v>
      </c>
      <c r="F26" s="40">
        <v>0</v>
      </c>
      <c r="G26" s="40">
        <v>12.9</v>
      </c>
      <c r="H26" s="40">
        <v>5.73</v>
      </c>
      <c r="I26" s="102">
        <f t="shared" si="0"/>
        <v>44.41860465116279</v>
      </c>
    </row>
    <row r="27" spans="1:9" ht="47.25" customHeight="1">
      <c r="A27" s="30" t="s">
        <v>556</v>
      </c>
      <c r="B27" s="44">
        <v>600</v>
      </c>
      <c r="C27" s="34" t="s">
        <v>388</v>
      </c>
      <c r="D27" s="34" t="s">
        <v>63</v>
      </c>
      <c r="E27" s="34"/>
      <c r="F27" s="40">
        <f>F28+F25</f>
        <v>0</v>
      </c>
      <c r="G27" s="40">
        <f aca="true" t="shared" si="4" ref="G27:H29">G28</f>
        <v>49.46</v>
      </c>
      <c r="H27" s="40">
        <f t="shared" si="4"/>
        <v>32.56</v>
      </c>
      <c r="I27" s="102">
        <f>H27/G27*100</f>
        <v>65.83097452486858</v>
      </c>
    </row>
    <row r="28" spans="1:9" ht="56.25">
      <c r="A28" s="30" t="s">
        <v>381</v>
      </c>
      <c r="B28" s="44">
        <v>600</v>
      </c>
      <c r="C28" s="34" t="s">
        <v>388</v>
      </c>
      <c r="D28" s="34" t="s">
        <v>63</v>
      </c>
      <c r="E28" s="34" t="s">
        <v>318</v>
      </c>
      <c r="F28" s="39">
        <f>F29</f>
        <v>0</v>
      </c>
      <c r="G28" s="39">
        <f t="shared" si="4"/>
        <v>49.46</v>
      </c>
      <c r="H28" s="39">
        <f t="shared" si="4"/>
        <v>32.56</v>
      </c>
      <c r="I28" s="102">
        <f>H28/G28*100</f>
        <v>65.83097452486858</v>
      </c>
    </row>
    <row r="29" spans="1:9" ht="22.5">
      <c r="A29" s="30" t="s">
        <v>334</v>
      </c>
      <c r="B29" s="44">
        <v>600</v>
      </c>
      <c r="C29" s="34" t="s">
        <v>388</v>
      </c>
      <c r="D29" s="34" t="s">
        <v>63</v>
      </c>
      <c r="E29" s="34" t="s">
        <v>285</v>
      </c>
      <c r="F29" s="40">
        <f>F30</f>
        <v>0</v>
      </c>
      <c r="G29" s="40">
        <f t="shared" si="4"/>
        <v>49.46</v>
      </c>
      <c r="H29" s="40">
        <f t="shared" si="4"/>
        <v>32.56</v>
      </c>
      <c r="I29" s="102">
        <f>H29/G29*100</f>
        <v>65.83097452486858</v>
      </c>
    </row>
    <row r="30" spans="1:9" ht="33.75">
      <c r="A30" s="30" t="s">
        <v>575</v>
      </c>
      <c r="B30" s="44">
        <v>600</v>
      </c>
      <c r="C30" s="34" t="s">
        <v>388</v>
      </c>
      <c r="D30" s="34" t="s">
        <v>63</v>
      </c>
      <c r="E30" s="34" t="s">
        <v>493</v>
      </c>
      <c r="F30" s="40">
        <v>0</v>
      </c>
      <c r="G30" s="40">
        <v>49.46</v>
      </c>
      <c r="H30" s="40">
        <v>32.56</v>
      </c>
      <c r="I30" s="102">
        <f>H30/G30*100</f>
        <v>65.83097452486858</v>
      </c>
    </row>
    <row r="31" spans="1:9" ht="10.5" customHeight="1">
      <c r="A31" s="30" t="s">
        <v>303</v>
      </c>
      <c r="B31" s="44">
        <v>600</v>
      </c>
      <c r="C31" s="35" t="s">
        <v>406</v>
      </c>
      <c r="D31" s="34"/>
      <c r="E31" s="34"/>
      <c r="F31" s="39">
        <f>F32+F38</f>
        <v>40</v>
      </c>
      <c r="G31" s="39">
        <f>G32+G38</f>
        <v>95.86</v>
      </c>
      <c r="H31" s="39">
        <f>H32+H38</f>
        <v>95.85</v>
      </c>
      <c r="I31" s="102">
        <f t="shared" si="0"/>
        <v>99.98956812017525</v>
      </c>
    </row>
    <row r="32" spans="1:9" ht="65.25" customHeight="1">
      <c r="A32" s="30" t="s">
        <v>460</v>
      </c>
      <c r="B32" s="44">
        <v>600</v>
      </c>
      <c r="C32" s="35" t="s">
        <v>406</v>
      </c>
      <c r="D32" s="34" t="s">
        <v>519</v>
      </c>
      <c r="E32" s="34"/>
      <c r="F32" s="39">
        <f aca="true" t="shared" si="5" ref="F32:H36">F33</f>
        <v>40</v>
      </c>
      <c r="G32" s="39">
        <f t="shared" si="5"/>
        <v>40</v>
      </c>
      <c r="H32" s="39">
        <f t="shared" si="5"/>
        <v>40</v>
      </c>
      <c r="I32" s="102">
        <f t="shared" si="0"/>
        <v>100</v>
      </c>
    </row>
    <row r="33" spans="1:9" ht="42.75" customHeight="1">
      <c r="A33" s="30" t="s">
        <v>461</v>
      </c>
      <c r="B33" s="44">
        <v>600</v>
      </c>
      <c r="C33" s="35" t="s">
        <v>406</v>
      </c>
      <c r="D33" s="34" t="s">
        <v>518</v>
      </c>
      <c r="E33" s="34"/>
      <c r="F33" s="39">
        <f t="shared" si="5"/>
        <v>40</v>
      </c>
      <c r="G33" s="39">
        <f t="shared" si="5"/>
        <v>40</v>
      </c>
      <c r="H33" s="39">
        <f t="shared" si="5"/>
        <v>40</v>
      </c>
      <c r="I33" s="102">
        <f t="shared" si="0"/>
        <v>100</v>
      </c>
    </row>
    <row r="34" spans="1:9" ht="132.75" customHeight="1">
      <c r="A34" s="29" t="s">
        <v>560</v>
      </c>
      <c r="B34" s="44">
        <v>600</v>
      </c>
      <c r="C34" s="35" t="s">
        <v>406</v>
      </c>
      <c r="D34" s="34" t="s">
        <v>517</v>
      </c>
      <c r="E34" s="34"/>
      <c r="F34" s="39">
        <f t="shared" si="5"/>
        <v>40</v>
      </c>
      <c r="G34" s="39">
        <f t="shared" si="5"/>
        <v>40</v>
      </c>
      <c r="H34" s="39">
        <f t="shared" si="5"/>
        <v>40</v>
      </c>
      <c r="I34" s="102">
        <f t="shared" si="0"/>
        <v>100</v>
      </c>
    </row>
    <row r="35" spans="1:9" ht="21.75" customHeight="1">
      <c r="A35" s="42" t="s">
        <v>390</v>
      </c>
      <c r="B35" s="44">
        <v>600</v>
      </c>
      <c r="C35" s="35" t="s">
        <v>406</v>
      </c>
      <c r="D35" s="34" t="s">
        <v>517</v>
      </c>
      <c r="E35" s="34" t="s">
        <v>389</v>
      </c>
      <c r="F35" s="39">
        <f t="shared" si="5"/>
        <v>40</v>
      </c>
      <c r="G35" s="39">
        <f t="shared" si="5"/>
        <v>40</v>
      </c>
      <c r="H35" s="39">
        <f t="shared" si="5"/>
        <v>40</v>
      </c>
      <c r="I35" s="102">
        <f t="shared" si="0"/>
        <v>100</v>
      </c>
    </row>
    <row r="36" spans="1:10" ht="30.75" customHeight="1">
      <c r="A36" s="42" t="s">
        <v>391</v>
      </c>
      <c r="B36" s="44">
        <v>600</v>
      </c>
      <c r="C36" s="35" t="s">
        <v>406</v>
      </c>
      <c r="D36" s="34" t="s">
        <v>517</v>
      </c>
      <c r="E36" s="34" t="s">
        <v>320</v>
      </c>
      <c r="F36" s="39">
        <f t="shared" si="5"/>
        <v>40</v>
      </c>
      <c r="G36" s="39">
        <f t="shared" si="5"/>
        <v>40</v>
      </c>
      <c r="H36" s="39">
        <f t="shared" si="5"/>
        <v>40</v>
      </c>
      <c r="I36" s="102">
        <f t="shared" si="0"/>
        <v>100</v>
      </c>
      <c r="J36" s="45"/>
    </row>
    <row r="37" spans="1:9" ht="30.75" customHeight="1">
      <c r="A37" s="30" t="s">
        <v>500</v>
      </c>
      <c r="B37" s="44">
        <v>600</v>
      </c>
      <c r="C37" s="35" t="s">
        <v>406</v>
      </c>
      <c r="D37" s="34" t="s">
        <v>517</v>
      </c>
      <c r="E37" s="34" t="s">
        <v>494</v>
      </c>
      <c r="F37" s="39">
        <v>40</v>
      </c>
      <c r="G37" s="39">
        <v>40</v>
      </c>
      <c r="H37" s="39">
        <v>40</v>
      </c>
      <c r="I37" s="102">
        <f t="shared" si="0"/>
        <v>100</v>
      </c>
    </row>
    <row r="38" spans="1:9" ht="21" customHeight="1">
      <c r="A38" s="30" t="s">
        <v>551</v>
      </c>
      <c r="B38" s="44">
        <v>600</v>
      </c>
      <c r="C38" s="35" t="s">
        <v>406</v>
      </c>
      <c r="D38" s="34" t="s">
        <v>503</v>
      </c>
      <c r="E38" s="34"/>
      <c r="F38" s="39">
        <f aca="true" t="shared" si="6" ref="F38:H42">F39</f>
        <v>0</v>
      </c>
      <c r="G38" s="39">
        <f t="shared" si="6"/>
        <v>55.86</v>
      </c>
      <c r="H38" s="39">
        <f t="shared" si="6"/>
        <v>55.85</v>
      </c>
      <c r="I38" s="102">
        <f t="shared" si="0"/>
        <v>99.98209810239885</v>
      </c>
    </row>
    <row r="39" spans="1:9" ht="22.5">
      <c r="A39" s="30" t="s">
        <v>557</v>
      </c>
      <c r="B39" s="44">
        <v>600</v>
      </c>
      <c r="C39" s="35" t="s">
        <v>406</v>
      </c>
      <c r="D39" s="34" t="s">
        <v>507</v>
      </c>
      <c r="E39" s="34"/>
      <c r="F39" s="39">
        <f t="shared" si="6"/>
        <v>0</v>
      </c>
      <c r="G39" s="39">
        <f t="shared" si="6"/>
        <v>55.86</v>
      </c>
      <c r="H39" s="39">
        <f t="shared" si="6"/>
        <v>55.85</v>
      </c>
      <c r="I39" s="102">
        <f t="shared" si="0"/>
        <v>99.98209810239885</v>
      </c>
    </row>
    <row r="40" spans="1:9" ht="33" customHeight="1">
      <c r="A40" s="30" t="s">
        <v>590</v>
      </c>
      <c r="B40" s="44">
        <v>600</v>
      </c>
      <c r="C40" s="35" t="s">
        <v>406</v>
      </c>
      <c r="D40" s="34" t="s">
        <v>589</v>
      </c>
      <c r="E40" s="34"/>
      <c r="F40" s="39">
        <f t="shared" si="6"/>
        <v>0</v>
      </c>
      <c r="G40" s="39">
        <f t="shared" si="6"/>
        <v>55.86</v>
      </c>
      <c r="H40" s="39">
        <f t="shared" si="6"/>
        <v>55.85</v>
      </c>
      <c r="I40" s="102">
        <f t="shared" si="0"/>
        <v>99.98209810239885</v>
      </c>
    </row>
    <row r="41" spans="1:9" ht="22.5">
      <c r="A41" s="42" t="s">
        <v>390</v>
      </c>
      <c r="B41" s="44">
        <v>600</v>
      </c>
      <c r="C41" s="35" t="s">
        <v>406</v>
      </c>
      <c r="D41" s="34" t="s">
        <v>589</v>
      </c>
      <c r="E41" s="35" t="s">
        <v>389</v>
      </c>
      <c r="F41" s="39">
        <f t="shared" si="6"/>
        <v>0</v>
      </c>
      <c r="G41" s="39">
        <f t="shared" si="6"/>
        <v>55.86</v>
      </c>
      <c r="H41" s="39">
        <f t="shared" si="6"/>
        <v>55.85</v>
      </c>
      <c r="I41" s="102">
        <f t="shared" si="0"/>
        <v>99.98209810239885</v>
      </c>
    </row>
    <row r="42" spans="1:9" ht="30" customHeight="1">
      <c r="A42" s="42" t="s">
        <v>391</v>
      </c>
      <c r="B42" s="44">
        <v>600</v>
      </c>
      <c r="C42" s="35" t="s">
        <v>406</v>
      </c>
      <c r="D42" s="34" t="s">
        <v>589</v>
      </c>
      <c r="E42" s="35" t="s">
        <v>320</v>
      </c>
      <c r="F42" s="39">
        <f t="shared" si="6"/>
        <v>0</v>
      </c>
      <c r="G42" s="39">
        <f t="shared" si="6"/>
        <v>55.86</v>
      </c>
      <c r="H42" s="39">
        <f t="shared" si="6"/>
        <v>55.85</v>
      </c>
      <c r="I42" s="102">
        <f t="shared" si="0"/>
        <v>99.98209810239885</v>
      </c>
    </row>
    <row r="43" spans="1:9" ht="32.25" customHeight="1">
      <c r="A43" s="30" t="s">
        <v>500</v>
      </c>
      <c r="B43" s="44">
        <v>600</v>
      </c>
      <c r="C43" s="35" t="s">
        <v>406</v>
      </c>
      <c r="D43" s="34" t="s">
        <v>589</v>
      </c>
      <c r="E43" s="35" t="s">
        <v>494</v>
      </c>
      <c r="F43" s="39"/>
      <c r="G43" s="39">
        <v>55.86</v>
      </c>
      <c r="H43" s="39">
        <v>55.85</v>
      </c>
      <c r="I43" s="102">
        <f t="shared" si="0"/>
        <v>99.98209810239885</v>
      </c>
    </row>
    <row r="44" spans="1:9" ht="11.25" customHeight="1">
      <c r="A44" s="29" t="s">
        <v>295</v>
      </c>
      <c r="B44" s="44">
        <v>600</v>
      </c>
      <c r="C44" s="35" t="s">
        <v>392</v>
      </c>
      <c r="D44" s="34"/>
      <c r="E44" s="35"/>
      <c r="F44" s="39">
        <f>F45+F51</f>
        <v>73.5</v>
      </c>
      <c r="G44" s="39">
        <f>G45+G51</f>
        <v>81.27000000000001</v>
      </c>
      <c r="H44" s="39">
        <f>H45+H51</f>
        <v>55.32</v>
      </c>
      <c r="I44" s="102">
        <f t="shared" si="0"/>
        <v>68.06939830195643</v>
      </c>
    </row>
    <row r="45" spans="1:9" ht="65.25" customHeight="1">
      <c r="A45" s="29" t="s">
        <v>421</v>
      </c>
      <c r="B45" s="44">
        <v>600</v>
      </c>
      <c r="C45" s="35" t="s">
        <v>392</v>
      </c>
      <c r="D45" s="34" t="s">
        <v>519</v>
      </c>
      <c r="E45" s="35"/>
      <c r="F45" s="39">
        <f aca="true" t="shared" si="7" ref="F45:H49">F46</f>
        <v>50</v>
      </c>
      <c r="G45" s="39">
        <f t="shared" si="7"/>
        <v>50</v>
      </c>
      <c r="H45" s="39">
        <f t="shared" si="7"/>
        <v>32.9</v>
      </c>
      <c r="I45" s="102">
        <f t="shared" si="0"/>
        <v>65.8</v>
      </c>
    </row>
    <row r="46" spans="1:9" ht="42.75" customHeight="1">
      <c r="A46" s="29" t="s">
        <v>422</v>
      </c>
      <c r="B46" s="44">
        <v>600</v>
      </c>
      <c r="C46" s="35" t="s">
        <v>392</v>
      </c>
      <c r="D46" s="34" t="s">
        <v>520</v>
      </c>
      <c r="E46" s="35"/>
      <c r="F46" s="39">
        <f t="shared" si="7"/>
        <v>50</v>
      </c>
      <c r="G46" s="39">
        <f t="shared" si="7"/>
        <v>50</v>
      </c>
      <c r="H46" s="39">
        <f t="shared" si="7"/>
        <v>32.9</v>
      </c>
      <c r="I46" s="102">
        <f t="shared" si="0"/>
        <v>65.8</v>
      </c>
    </row>
    <row r="47" spans="1:10" ht="122.25" customHeight="1">
      <c r="A47" s="29" t="s">
        <v>559</v>
      </c>
      <c r="B47" s="44">
        <v>600</v>
      </c>
      <c r="C47" s="35" t="s">
        <v>392</v>
      </c>
      <c r="D47" s="34" t="s">
        <v>527</v>
      </c>
      <c r="E47" s="35"/>
      <c r="F47" s="39">
        <f t="shared" si="7"/>
        <v>50</v>
      </c>
      <c r="G47" s="39">
        <f t="shared" si="7"/>
        <v>50</v>
      </c>
      <c r="H47" s="39">
        <f t="shared" si="7"/>
        <v>32.9</v>
      </c>
      <c r="I47" s="102">
        <f t="shared" si="0"/>
        <v>65.8</v>
      </c>
      <c r="J47" s="45"/>
    </row>
    <row r="48" spans="1:9" ht="21" customHeight="1">
      <c r="A48" s="42" t="s">
        <v>390</v>
      </c>
      <c r="B48" s="44">
        <v>600</v>
      </c>
      <c r="C48" s="35" t="s">
        <v>392</v>
      </c>
      <c r="D48" s="34" t="s">
        <v>527</v>
      </c>
      <c r="E48" s="35" t="s">
        <v>389</v>
      </c>
      <c r="F48" s="39">
        <f t="shared" si="7"/>
        <v>50</v>
      </c>
      <c r="G48" s="39">
        <f t="shared" si="7"/>
        <v>50</v>
      </c>
      <c r="H48" s="39">
        <f t="shared" si="7"/>
        <v>32.9</v>
      </c>
      <c r="I48" s="102">
        <f t="shared" si="0"/>
        <v>65.8</v>
      </c>
    </row>
    <row r="49" spans="1:9" ht="32.25" customHeight="1">
      <c r="A49" s="42" t="s">
        <v>391</v>
      </c>
      <c r="B49" s="44">
        <v>600</v>
      </c>
      <c r="C49" s="35" t="s">
        <v>392</v>
      </c>
      <c r="D49" s="34" t="s">
        <v>527</v>
      </c>
      <c r="E49" s="35" t="s">
        <v>320</v>
      </c>
      <c r="F49" s="39">
        <f t="shared" si="7"/>
        <v>50</v>
      </c>
      <c r="G49" s="39">
        <f t="shared" si="7"/>
        <v>50</v>
      </c>
      <c r="H49" s="39">
        <f t="shared" si="7"/>
        <v>32.9</v>
      </c>
      <c r="I49" s="102">
        <f t="shared" si="0"/>
        <v>65.8</v>
      </c>
    </row>
    <row r="50" spans="1:9" ht="31.5" customHeight="1">
      <c r="A50" s="30" t="s">
        <v>500</v>
      </c>
      <c r="B50" s="44">
        <v>600</v>
      </c>
      <c r="C50" s="35" t="s">
        <v>392</v>
      </c>
      <c r="D50" s="34" t="s">
        <v>527</v>
      </c>
      <c r="E50" s="35" t="s">
        <v>494</v>
      </c>
      <c r="F50" s="39">
        <v>50</v>
      </c>
      <c r="G50" s="39">
        <v>50</v>
      </c>
      <c r="H50" s="39">
        <v>32.9</v>
      </c>
      <c r="I50" s="102">
        <f t="shared" si="0"/>
        <v>65.8</v>
      </c>
    </row>
    <row r="51" spans="1:9" ht="21" customHeight="1">
      <c r="A51" s="30" t="s">
        <v>551</v>
      </c>
      <c r="B51" s="44">
        <v>600</v>
      </c>
      <c r="C51" s="35" t="s">
        <v>392</v>
      </c>
      <c r="D51" s="34" t="s">
        <v>503</v>
      </c>
      <c r="E51" s="35"/>
      <c r="F51" s="39">
        <f>F52</f>
        <v>23.5</v>
      </c>
      <c r="G51" s="39">
        <f>G52</f>
        <v>31.270000000000003</v>
      </c>
      <c r="H51" s="39">
        <f>H52</f>
        <v>22.42</v>
      </c>
      <c r="I51" s="102">
        <f t="shared" si="0"/>
        <v>71.69811320754717</v>
      </c>
    </row>
    <row r="52" spans="1:9" ht="22.5">
      <c r="A52" s="30" t="s">
        <v>557</v>
      </c>
      <c r="B52" s="44">
        <v>600</v>
      </c>
      <c r="C52" s="35" t="s">
        <v>392</v>
      </c>
      <c r="D52" s="34" t="s">
        <v>507</v>
      </c>
      <c r="E52" s="35"/>
      <c r="F52" s="39">
        <f>F53</f>
        <v>23.5</v>
      </c>
      <c r="G52" s="39">
        <f>G60+G64</f>
        <v>31.270000000000003</v>
      </c>
      <c r="H52" s="39">
        <f>H60+H64</f>
        <v>22.42</v>
      </c>
      <c r="I52" s="102">
        <f t="shared" si="0"/>
        <v>71.69811320754717</v>
      </c>
    </row>
    <row r="53" spans="1:9" ht="55.5" customHeight="1">
      <c r="A53" s="30" t="s">
        <v>561</v>
      </c>
      <c r="B53" s="44">
        <v>600</v>
      </c>
      <c r="C53" s="35" t="s">
        <v>392</v>
      </c>
      <c r="D53" s="34" t="s">
        <v>513</v>
      </c>
      <c r="E53" s="35"/>
      <c r="F53" s="39">
        <f>F54+F57</f>
        <v>23.5</v>
      </c>
      <c r="G53" s="39">
        <f>G54+G57</f>
        <v>0</v>
      </c>
      <c r="H53" s="39">
        <f>H54+H57</f>
        <v>0</v>
      </c>
      <c r="I53" s="102">
        <v>0</v>
      </c>
    </row>
    <row r="54" spans="1:9" ht="56.25">
      <c r="A54" s="30" t="s">
        <v>381</v>
      </c>
      <c r="B54" s="44">
        <v>600</v>
      </c>
      <c r="C54" s="35" t="s">
        <v>392</v>
      </c>
      <c r="D54" s="34" t="s">
        <v>513</v>
      </c>
      <c r="E54" s="35" t="s">
        <v>318</v>
      </c>
      <c r="F54" s="39">
        <f aca="true" t="shared" si="8" ref="F54:H55">F55</f>
        <v>12.81</v>
      </c>
      <c r="G54" s="39">
        <f t="shared" si="8"/>
        <v>0</v>
      </c>
      <c r="H54" s="39">
        <f t="shared" si="8"/>
        <v>0</v>
      </c>
      <c r="I54" s="102">
        <v>0</v>
      </c>
    </row>
    <row r="55" spans="1:9" ht="22.5" customHeight="1">
      <c r="A55" s="30" t="s">
        <v>474</v>
      </c>
      <c r="B55" s="44">
        <v>600</v>
      </c>
      <c r="C55" s="35" t="s">
        <v>392</v>
      </c>
      <c r="D55" s="34" t="s">
        <v>513</v>
      </c>
      <c r="E55" s="35" t="s">
        <v>285</v>
      </c>
      <c r="F55" s="39">
        <f t="shared" si="8"/>
        <v>12.81</v>
      </c>
      <c r="G55" s="39">
        <f t="shared" si="8"/>
        <v>0</v>
      </c>
      <c r="H55" s="39">
        <f t="shared" si="8"/>
        <v>0</v>
      </c>
      <c r="I55" s="102">
        <v>0</v>
      </c>
    </row>
    <row r="56" spans="1:9" ht="32.25" customHeight="1">
      <c r="A56" s="30" t="s">
        <v>575</v>
      </c>
      <c r="B56" s="44">
        <v>600</v>
      </c>
      <c r="C56" s="35" t="s">
        <v>392</v>
      </c>
      <c r="D56" s="34" t="s">
        <v>513</v>
      </c>
      <c r="E56" s="35" t="s">
        <v>493</v>
      </c>
      <c r="F56" s="39">
        <v>12.81</v>
      </c>
      <c r="G56" s="39">
        <v>0</v>
      </c>
      <c r="H56" s="39">
        <v>0</v>
      </c>
      <c r="I56" s="102">
        <v>0</v>
      </c>
    </row>
    <row r="57" spans="1:9" ht="21" customHeight="1">
      <c r="A57" s="30" t="s">
        <v>390</v>
      </c>
      <c r="B57" s="44">
        <v>600</v>
      </c>
      <c r="C57" s="35" t="s">
        <v>392</v>
      </c>
      <c r="D57" s="34" t="s">
        <v>513</v>
      </c>
      <c r="E57" s="35" t="s">
        <v>389</v>
      </c>
      <c r="F57" s="39">
        <f aca="true" t="shared" si="9" ref="F57:H58">F58</f>
        <v>10.69</v>
      </c>
      <c r="G57" s="39">
        <f t="shared" si="9"/>
        <v>0</v>
      </c>
      <c r="H57" s="39">
        <f t="shared" si="9"/>
        <v>0</v>
      </c>
      <c r="I57" s="102">
        <v>0</v>
      </c>
    </row>
    <row r="58" spans="1:9" ht="22.5" customHeight="1">
      <c r="A58" s="30" t="s">
        <v>391</v>
      </c>
      <c r="B58" s="44">
        <v>600</v>
      </c>
      <c r="C58" s="35" t="s">
        <v>392</v>
      </c>
      <c r="D58" s="34" t="s">
        <v>513</v>
      </c>
      <c r="E58" s="35" t="s">
        <v>320</v>
      </c>
      <c r="F58" s="39">
        <f t="shared" si="9"/>
        <v>10.69</v>
      </c>
      <c r="G58" s="39">
        <f t="shared" si="9"/>
        <v>0</v>
      </c>
      <c r="H58" s="39">
        <f t="shared" si="9"/>
        <v>0</v>
      </c>
      <c r="I58" s="102">
        <v>0</v>
      </c>
    </row>
    <row r="59" spans="1:9" ht="31.5" customHeight="1">
      <c r="A59" s="30" t="s">
        <v>500</v>
      </c>
      <c r="B59" s="44">
        <v>600</v>
      </c>
      <c r="C59" s="35" t="s">
        <v>392</v>
      </c>
      <c r="D59" s="34" t="s">
        <v>513</v>
      </c>
      <c r="E59" s="35" t="s">
        <v>494</v>
      </c>
      <c r="F59" s="39">
        <v>10.69</v>
      </c>
      <c r="G59" s="39">
        <v>0</v>
      </c>
      <c r="H59" s="39">
        <v>0</v>
      </c>
      <c r="I59" s="102">
        <v>0</v>
      </c>
    </row>
    <row r="60" spans="1:9" ht="133.5" customHeight="1">
      <c r="A60" s="30" t="s">
        <v>64</v>
      </c>
      <c r="B60" s="44">
        <v>600</v>
      </c>
      <c r="C60" s="35" t="s">
        <v>392</v>
      </c>
      <c r="D60" s="34" t="s">
        <v>65</v>
      </c>
      <c r="E60" s="35"/>
      <c r="F60" s="39">
        <f aca="true" t="shared" si="10" ref="F60:H62">F61</f>
        <v>0</v>
      </c>
      <c r="G60" s="39">
        <f t="shared" si="10"/>
        <v>8</v>
      </c>
      <c r="H60" s="39">
        <f t="shared" si="10"/>
        <v>8</v>
      </c>
      <c r="I60" s="102">
        <v>0</v>
      </c>
    </row>
    <row r="61" spans="1:9" ht="12" customHeight="1">
      <c r="A61" s="30" t="s">
        <v>465</v>
      </c>
      <c r="B61" s="44">
        <v>600</v>
      </c>
      <c r="C61" s="35" t="s">
        <v>392</v>
      </c>
      <c r="D61" s="34" t="s">
        <v>65</v>
      </c>
      <c r="E61" s="34" t="s">
        <v>464</v>
      </c>
      <c r="F61" s="39">
        <f t="shared" si="10"/>
        <v>0</v>
      </c>
      <c r="G61" s="39">
        <f t="shared" si="10"/>
        <v>8</v>
      </c>
      <c r="H61" s="39">
        <f t="shared" si="10"/>
        <v>8</v>
      </c>
      <c r="I61" s="102">
        <v>0</v>
      </c>
    </row>
    <row r="62" spans="1:9" ht="10.5" customHeight="1">
      <c r="A62" s="30" t="s">
        <v>66</v>
      </c>
      <c r="B62" s="44">
        <v>600</v>
      </c>
      <c r="C62" s="35" t="s">
        <v>392</v>
      </c>
      <c r="D62" s="34" t="s">
        <v>65</v>
      </c>
      <c r="E62" s="34" t="s">
        <v>67</v>
      </c>
      <c r="F62" s="39">
        <f t="shared" si="10"/>
        <v>0</v>
      </c>
      <c r="G62" s="39">
        <f t="shared" si="10"/>
        <v>8</v>
      </c>
      <c r="H62" s="39">
        <f t="shared" si="10"/>
        <v>8</v>
      </c>
      <c r="I62" s="102">
        <v>0</v>
      </c>
    </row>
    <row r="63" spans="1:9" ht="90" customHeight="1">
      <c r="A63" s="30" t="s">
        <v>68</v>
      </c>
      <c r="B63" s="44">
        <v>600</v>
      </c>
      <c r="C63" s="35" t="s">
        <v>392</v>
      </c>
      <c r="D63" s="34" t="s">
        <v>65</v>
      </c>
      <c r="E63" s="34" t="s">
        <v>69</v>
      </c>
      <c r="F63" s="39">
        <v>0</v>
      </c>
      <c r="G63" s="39">
        <v>8</v>
      </c>
      <c r="H63" s="39">
        <v>8</v>
      </c>
      <c r="I63" s="102">
        <v>0</v>
      </c>
    </row>
    <row r="64" spans="1:9" ht="55.5" customHeight="1">
      <c r="A64" s="30" t="s">
        <v>561</v>
      </c>
      <c r="B64" s="44">
        <v>600</v>
      </c>
      <c r="C64" s="35" t="s">
        <v>392</v>
      </c>
      <c r="D64" s="34" t="s">
        <v>3</v>
      </c>
      <c r="E64" s="35"/>
      <c r="F64" s="39">
        <f>F65+F68</f>
        <v>0</v>
      </c>
      <c r="G64" s="39">
        <f>G65+G68</f>
        <v>23.270000000000003</v>
      </c>
      <c r="H64" s="39">
        <f>H65+H68</f>
        <v>14.42</v>
      </c>
      <c r="I64" s="102">
        <v>0</v>
      </c>
    </row>
    <row r="65" spans="1:9" ht="33" customHeight="1">
      <c r="A65" s="30" t="s">
        <v>381</v>
      </c>
      <c r="B65" s="44">
        <v>600</v>
      </c>
      <c r="C65" s="35" t="s">
        <v>392</v>
      </c>
      <c r="D65" s="34" t="s">
        <v>3</v>
      </c>
      <c r="E65" s="35" t="s">
        <v>318</v>
      </c>
      <c r="F65" s="39">
        <f aca="true" t="shared" si="11" ref="F65:H66">F66</f>
        <v>0</v>
      </c>
      <c r="G65" s="39">
        <f t="shared" si="11"/>
        <v>12.81</v>
      </c>
      <c r="H65" s="39">
        <f t="shared" si="11"/>
        <v>9.51</v>
      </c>
      <c r="I65" s="102">
        <f t="shared" si="0"/>
        <v>74.23887587822013</v>
      </c>
    </row>
    <row r="66" spans="1:9" ht="21" customHeight="1">
      <c r="A66" s="30" t="s">
        <v>334</v>
      </c>
      <c r="B66" s="44">
        <v>600</v>
      </c>
      <c r="C66" s="35" t="s">
        <v>392</v>
      </c>
      <c r="D66" s="34" t="s">
        <v>3</v>
      </c>
      <c r="E66" s="35" t="s">
        <v>285</v>
      </c>
      <c r="F66" s="39">
        <f t="shared" si="11"/>
        <v>0</v>
      </c>
      <c r="G66" s="39">
        <f t="shared" si="11"/>
        <v>12.81</v>
      </c>
      <c r="H66" s="39">
        <f t="shared" si="11"/>
        <v>9.51</v>
      </c>
      <c r="I66" s="102">
        <f t="shared" si="0"/>
        <v>74.23887587822013</v>
      </c>
    </row>
    <row r="67" spans="1:9" ht="33" customHeight="1">
      <c r="A67" s="30" t="s">
        <v>575</v>
      </c>
      <c r="B67" s="44">
        <v>600</v>
      </c>
      <c r="C67" s="35" t="s">
        <v>392</v>
      </c>
      <c r="D67" s="34" t="s">
        <v>3</v>
      </c>
      <c r="E67" s="35" t="s">
        <v>493</v>
      </c>
      <c r="F67" s="39">
        <v>0</v>
      </c>
      <c r="G67" s="39">
        <v>12.81</v>
      </c>
      <c r="H67" s="39">
        <v>9.51</v>
      </c>
      <c r="I67" s="102">
        <f t="shared" si="0"/>
        <v>74.23887587822013</v>
      </c>
    </row>
    <row r="68" spans="1:9" ht="21.75" customHeight="1">
      <c r="A68" s="30" t="s">
        <v>390</v>
      </c>
      <c r="B68" s="44">
        <v>600</v>
      </c>
      <c r="C68" s="35" t="s">
        <v>392</v>
      </c>
      <c r="D68" s="34" t="s">
        <v>3</v>
      </c>
      <c r="E68" s="35" t="s">
        <v>389</v>
      </c>
      <c r="F68" s="39">
        <f aca="true" t="shared" si="12" ref="F68:H69">F69</f>
        <v>0</v>
      </c>
      <c r="G68" s="39">
        <f t="shared" si="12"/>
        <v>10.46</v>
      </c>
      <c r="H68" s="39">
        <f t="shared" si="12"/>
        <v>4.91</v>
      </c>
      <c r="I68" s="102">
        <f t="shared" si="0"/>
        <v>46.94072657743786</v>
      </c>
    </row>
    <row r="69" spans="1:9" ht="30.75" customHeight="1">
      <c r="A69" s="30" t="s">
        <v>391</v>
      </c>
      <c r="B69" s="44">
        <v>600</v>
      </c>
      <c r="C69" s="35" t="s">
        <v>392</v>
      </c>
      <c r="D69" s="34" t="s">
        <v>3</v>
      </c>
      <c r="E69" s="35" t="s">
        <v>320</v>
      </c>
      <c r="F69" s="39">
        <f t="shared" si="12"/>
        <v>0</v>
      </c>
      <c r="G69" s="39">
        <f t="shared" si="12"/>
        <v>10.46</v>
      </c>
      <c r="H69" s="39">
        <f t="shared" si="12"/>
        <v>4.91</v>
      </c>
      <c r="I69" s="102">
        <f t="shared" si="0"/>
        <v>46.94072657743786</v>
      </c>
    </row>
    <row r="70" spans="1:9" ht="32.25" customHeight="1">
      <c r="A70" s="30" t="s">
        <v>500</v>
      </c>
      <c r="B70" s="44">
        <v>600</v>
      </c>
      <c r="C70" s="35" t="s">
        <v>392</v>
      </c>
      <c r="D70" s="34" t="s">
        <v>3</v>
      </c>
      <c r="E70" s="35" t="s">
        <v>494</v>
      </c>
      <c r="F70" s="39">
        <v>0</v>
      </c>
      <c r="G70" s="39">
        <v>10.46</v>
      </c>
      <c r="H70" s="39">
        <v>4.91</v>
      </c>
      <c r="I70" s="102">
        <f t="shared" si="0"/>
        <v>46.94072657743786</v>
      </c>
    </row>
    <row r="71" spans="1:9" ht="21" customHeight="1">
      <c r="A71" s="29" t="s">
        <v>332</v>
      </c>
      <c r="B71" s="44">
        <v>600</v>
      </c>
      <c r="C71" s="35" t="s">
        <v>398</v>
      </c>
      <c r="D71" s="34"/>
      <c r="E71" s="35"/>
      <c r="F71" s="39">
        <f aca="true" t="shared" si="13" ref="F71:H74">F72</f>
        <v>140.1</v>
      </c>
      <c r="G71" s="39">
        <f t="shared" si="13"/>
        <v>140.1</v>
      </c>
      <c r="H71" s="39">
        <f t="shared" si="13"/>
        <v>80.04</v>
      </c>
      <c r="I71" s="102">
        <f t="shared" si="0"/>
        <v>57.130620985010715</v>
      </c>
    </row>
    <row r="72" spans="1:9" ht="11.25" customHeight="1">
      <c r="A72" s="42" t="s">
        <v>407</v>
      </c>
      <c r="B72" s="44">
        <v>600</v>
      </c>
      <c r="C72" s="35" t="s">
        <v>402</v>
      </c>
      <c r="D72" s="34"/>
      <c r="E72" s="35"/>
      <c r="F72" s="39">
        <f t="shared" si="13"/>
        <v>140.1</v>
      </c>
      <c r="G72" s="39">
        <f t="shared" si="13"/>
        <v>140.1</v>
      </c>
      <c r="H72" s="39">
        <f t="shared" si="13"/>
        <v>80.04</v>
      </c>
      <c r="I72" s="102">
        <v>0</v>
      </c>
    </row>
    <row r="73" spans="1:9" ht="65.25" customHeight="1">
      <c r="A73" s="30" t="s">
        <v>399</v>
      </c>
      <c r="B73" s="44">
        <v>600</v>
      </c>
      <c r="C73" s="35" t="s">
        <v>402</v>
      </c>
      <c r="D73" s="34" t="s">
        <v>519</v>
      </c>
      <c r="E73" s="35"/>
      <c r="F73" s="39">
        <f t="shared" si="13"/>
        <v>140.1</v>
      </c>
      <c r="G73" s="39">
        <f t="shared" si="13"/>
        <v>140.1</v>
      </c>
      <c r="H73" s="39">
        <f t="shared" si="13"/>
        <v>80.04</v>
      </c>
      <c r="I73" s="102">
        <v>0</v>
      </c>
    </row>
    <row r="74" spans="1:9" ht="33" customHeight="1">
      <c r="A74" s="30" t="s">
        <v>409</v>
      </c>
      <c r="B74" s="44">
        <v>600</v>
      </c>
      <c r="C74" s="35" t="s">
        <v>402</v>
      </c>
      <c r="D74" s="34" t="s">
        <v>521</v>
      </c>
      <c r="E74" s="35"/>
      <c r="F74" s="39">
        <f t="shared" si="13"/>
        <v>140.1</v>
      </c>
      <c r="G74" s="39">
        <f t="shared" si="13"/>
        <v>140.1</v>
      </c>
      <c r="H74" s="39">
        <f t="shared" si="13"/>
        <v>80.04</v>
      </c>
      <c r="I74" s="102">
        <v>0</v>
      </c>
    </row>
    <row r="75" spans="1:10" ht="111" customHeight="1">
      <c r="A75" s="42" t="s">
        <v>571</v>
      </c>
      <c r="B75" s="44">
        <v>600</v>
      </c>
      <c r="C75" s="35" t="s">
        <v>402</v>
      </c>
      <c r="D75" s="34" t="s">
        <v>528</v>
      </c>
      <c r="E75" s="35"/>
      <c r="F75" s="39">
        <f>F76+F79</f>
        <v>140.1</v>
      </c>
      <c r="G75" s="39">
        <f>G76+G79+G82</f>
        <v>140.1</v>
      </c>
      <c r="H75" s="39">
        <f>H76+H79+H82</f>
        <v>80.04</v>
      </c>
      <c r="I75" s="102">
        <v>0</v>
      </c>
      <c r="J75" s="45"/>
    </row>
    <row r="76" spans="1:9" ht="55.5" customHeight="1">
      <c r="A76" s="30" t="s">
        <v>381</v>
      </c>
      <c r="B76" s="44">
        <v>600</v>
      </c>
      <c r="C76" s="35" t="s">
        <v>402</v>
      </c>
      <c r="D76" s="34" t="s">
        <v>528</v>
      </c>
      <c r="E76" s="35" t="s">
        <v>318</v>
      </c>
      <c r="F76" s="39">
        <f aca="true" t="shared" si="14" ref="F76:H77">F77</f>
        <v>50</v>
      </c>
      <c r="G76" s="39">
        <f t="shared" si="14"/>
        <v>0</v>
      </c>
      <c r="H76" s="39">
        <f t="shared" si="14"/>
        <v>0</v>
      </c>
      <c r="I76" s="102">
        <v>0</v>
      </c>
    </row>
    <row r="77" spans="1:9" ht="21" customHeight="1">
      <c r="A77" s="30" t="s">
        <v>334</v>
      </c>
      <c r="B77" s="44">
        <v>600</v>
      </c>
      <c r="C77" s="35" t="s">
        <v>402</v>
      </c>
      <c r="D77" s="34" t="s">
        <v>528</v>
      </c>
      <c r="E77" s="35" t="s">
        <v>285</v>
      </c>
      <c r="F77" s="39">
        <f t="shared" si="14"/>
        <v>50</v>
      </c>
      <c r="G77" s="39">
        <f t="shared" si="14"/>
        <v>0</v>
      </c>
      <c r="H77" s="39">
        <f t="shared" si="14"/>
        <v>0</v>
      </c>
      <c r="I77" s="102">
        <v>0</v>
      </c>
    </row>
    <row r="78" spans="1:9" ht="33.75" customHeight="1">
      <c r="A78" s="30" t="s">
        <v>575</v>
      </c>
      <c r="B78" s="44">
        <v>600</v>
      </c>
      <c r="C78" s="35" t="s">
        <v>402</v>
      </c>
      <c r="D78" s="34" t="s">
        <v>528</v>
      </c>
      <c r="E78" s="35" t="s">
        <v>493</v>
      </c>
      <c r="F78" s="39">
        <v>50</v>
      </c>
      <c r="G78" s="39">
        <v>0</v>
      </c>
      <c r="H78" s="39">
        <v>0</v>
      </c>
      <c r="I78" s="102">
        <v>0</v>
      </c>
    </row>
    <row r="79" spans="1:9" ht="21" customHeight="1">
      <c r="A79" s="42" t="s">
        <v>390</v>
      </c>
      <c r="B79" s="44">
        <v>600</v>
      </c>
      <c r="C79" s="35" t="s">
        <v>402</v>
      </c>
      <c r="D79" s="34" t="s">
        <v>528</v>
      </c>
      <c r="E79" s="35" t="s">
        <v>389</v>
      </c>
      <c r="F79" s="39">
        <f aca="true" t="shared" si="15" ref="F79:H80">F80</f>
        <v>90.1</v>
      </c>
      <c r="G79" s="39">
        <f t="shared" si="15"/>
        <v>90.1</v>
      </c>
      <c r="H79" s="39">
        <f t="shared" si="15"/>
        <v>80.04</v>
      </c>
      <c r="I79" s="102">
        <v>0</v>
      </c>
    </row>
    <row r="80" spans="1:9" ht="30.75" customHeight="1">
      <c r="A80" s="42" t="s">
        <v>391</v>
      </c>
      <c r="B80" s="44">
        <v>600</v>
      </c>
      <c r="C80" s="35" t="s">
        <v>402</v>
      </c>
      <c r="D80" s="34" t="s">
        <v>528</v>
      </c>
      <c r="E80" s="35" t="s">
        <v>320</v>
      </c>
      <c r="F80" s="39">
        <f t="shared" si="15"/>
        <v>90.1</v>
      </c>
      <c r="G80" s="39">
        <f t="shared" si="15"/>
        <v>90.1</v>
      </c>
      <c r="H80" s="39">
        <f t="shared" si="15"/>
        <v>80.04</v>
      </c>
      <c r="I80" s="102">
        <v>0</v>
      </c>
    </row>
    <row r="81" spans="1:9" ht="31.5" customHeight="1">
      <c r="A81" s="30" t="s">
        <v>500</v>
      </c>
      <c r="B81" s="44">
        <v>600</v>
      </c>
      <c r="C81" s="35" t="s">
        <v>402</v>
      </c>
      <c r="D81" s="34" t="s">
        <v>528</v>
      </c>
      <c r="E81" s="35" t="s">
        <v>494</v>
      </c>
      <c r="F81" s="39">
        <v>90.1</v>
      </c>
      <c r="G81" s="39">
        <v>90.1</v>
      </c>
      <c r="H81" s="39">
        <v>80.04</v>
      </c>
      <c r="I81" s="102">
        <v>0</v>
      </c>
    </row>
    <row r="82" spans="1:9" ht="12" customHeight="1">
      <c r="A82" s="30" t="s">
        <v>4</v>
      </c>
      <c r="B82" s="44">
        <v>600</v>
      </c>
      <c r="C82" s="35" t="s">
        <v>402</v>
      </c>
      <c r="D82" s="34" t="s">
        <v>528</v>
      </c>
      <c r="E82" s="35" t="s">
        <v>5</v>
      </c>
      <c r="F82" s="39">
        <v>0</v>
      </c>
      <c r="G82" s="39">
        <v>50</v>
      </c>
      <c r="H82" s="39">
        <v>0</v>
      </c>
      <c r="I82" s="102">
        <v>0</v>
      </c>
    </row>
    <row r="83" spans="1:9" ht="12" customHeight="1">
      <c r="A83" s="29" t="s">
        <v>330</v>
      </c>
      <c r="B83" s="44">
        <v>600</v>
      </c>
      <c r="C83" s="35" t="s">
        <v>403</v>
      </c>
      <c r="D83" s="35"/>
      <c r="E83" s="35"/>
      <c r="F83" s="39">
        <f>F84+F90</f>
        <v>1377.12</v>
      </c>
      <c r="G83" s="39">
        <f>G84+G90</f>
        <v>2193.21</v>
      </c>
      <c r="H83" s="39">
        <f>H84+H90</f>
        <v>412.46000000000004</v>
      </c>
      <c r="I83" s="102">
        <f aca="true" t="shared" si="16" ref="I83:I154">H83/G83*100</f>
        <v>18.806224666128642</v>
      </c>
    </row>
    <row r="84" spans="1:9" ht="11.25" customHeight="1">
      <c r="A84" s="29" t="s">
        <v>331</v>
      </c>
      <c r="B84" s="44">
        <v>600</v>
      </c>
      <c r="C84" s="35" t="s">
        <v>404</v>
      </c>
      <c r="D84" s="35"/>
      <c r="E84" s="35"/>
      <c r="F84" s="39">
        <f aca="true" t="shared" si="17" ref="F84:H88">F85</f>
        <v>200</v>
      </c>
      <c r="G84" s="39">
        <f t="shared" si="17"/>
        <v>200</v>
      </c>
      <c r="H84" s="39">
        <f t="shared" si="17"/>
        <v>72.46</v>
      </c>
      <c r="I84" s="102">
        <f t="shared" si="16"/>
        <v>36.23</v>
      </c>
    </row>
    <row r="85" spans="1:9" ht="42.75" customHeight="1">
      <c r="A85" s="29" t="s">
        <v>462</v>
      </c>
      <c r="B85" s="44">
        <v>600</v>
      </c>
      <c r="C85" s="35" t="s">
        <v>404</v>
      </c>
      <c r="D85" s="35" t="s">
        <v>522</v>
      </c>
      <c r="E85" s="35"/>
      <c r="F85" s="39">
        <f t="shared" si="17"/>
        <v>200</v>
      </c>
      <c r="G85" s="39">
        <f t="shared" si="17"/>
        <v>200</v>
      </c>
      <c r="H85" s="39">
        <f t="shared" si="17"/>
        <v>72.46</v>
      </c>
      <c r="I85" s="102">
        <f t="shared" si="16"/>
        <v>36.23</v>
      </c>
    </row>
    <row r="86" spans="1:9" ht="54" customHeight="1">
      <c r="A86" s="29" t="s">
        <v>463</v>
      </c>
      <c r="B86" s="44">
        <v>600</v>
      </c>
      <c r="C86" s="35" t="s">
        <v>404</v>
      </c>
      <c r="D86" s="35" t="s">
        <v>523</v>
      </c>
      <c r="E86" s="35"/>
      <c r="F86" s="39">
        <f t="shared" si="17"/>
        <v>200</v>
      </c>
      <c r="G86" s="39">
        <f t="shared" si="17"/>
        <v>200</v>
      </c>
      <c r="H86" s="39">
        <f t="shared" si="17"/>
        <v>72.46</v>
      </c>
      <c r="I86" s="102">
        <f t="shared" si="16"/>
        <v>36.23</v>
      </c>
    </row>
    <row r="87" spans="1:10" ht="110.25" customHeight="1">
      <c r="A87" s="42" t="s">
        <v>572</v>
      </c>
      <c r="B87" s="44">
        <v>600</v>
      </c>
      <c r="C87" s="35" t="s">
        <v>404</v>
      </c>
      <c r="D87" s="35" t="s">
        <v>526</v>
      </c>
      <c r="E87" s="35"/>
      <c r="F87" s="39">
        <f t="shared" si="17"/>
        <v>200</v>
      </c>
      <c r="G87" s="39">
        <f t="shared" si="17"/>
        <v>200</v>
      </c>
      <c r="H87" s="39">
        <f t="shared" si="17"/>
        <v>72.46</v>
      </c>
      <c r="I87" s="102">
        <f t="shared" si="16"/>
        <v>36.23</v>
      </c>
      <c r="J87" s="45"/>
    </row>
    <row r="88" spans="1:9" ht="12.75">
      <c r="A88" s="29" t="s">
        <v>465</v>
      </c>
      <c r="B88" s="44">
        <v>600</v>
      </c>
      <c r="C88" s="35" t="s">
        <v>404</v>
      </c>
      <c r="D88" s="35" t="s">
        <v>526</v>
      </c>
      <c r="E88" s="35" t="s">
        <v>464</v>
      </c>
      <c r="F88" s="39">
        <f t="shared" si="17"/>
        <v>200</v>
      </c>
      <c r="G88" s="39">
        <f t="shared" si="17"/>
        <v>200</v>
      </c>
      <c r="H88" s="39">
        <f t="shared" si="17"/>
        <v>72.46</v>
      </c>
      <c r="I88" s="102">
        <f t="shared" si="16"/>
        <v>36.23</v>
      </c>
    </row>
    <row r="89" spans="1:9" ht="33" customHeight="1">
      <c r="A89" s="29" t="s">
        <v>467</v>
      </c>
      <c r="B89" s="44">
        <v>600</v>
      </c>
      <c r="C89" s="35" t="s">
        <v>404</v>
      </c>
      <c r="D89" s="35" t="s">
        <v>526</v>
      </c>
      <c r="E89" s="35" t="s">
        <v>466</v>
      </c>
      <c r="F89" s="39">
        <v>200</v>
      </c>
      <c r="G89" s="39">
        <v>200</v>
      </c>
      <c r="H89" s="39">
        <v>72.46</v>
      </c>
      <c r="I89" s="102">
        <f t="shared" si="16"/>
        <v>36.23</v>
      </c>
    </row>
    <row r="90" spans="1:9" ht="12.75">
      <c r="A90" s="29" t="s">
        <v>469</v>
      </c>
      <c r="B90" s="44">
        <v>600</v>
      </c>
      <c r="C90" s="35" t="s">
        <v>405</v>
      </c>
      <c r="D90" s="35"/>
      <c r="E90" s="35"/>
      <c r="F90" s="39">
        <f>F91+F118</f>
        <v>1177.12</v>
      </c>
      <c r="G90" s="39">
        <f>G91+G118</f>
        <v>1993.21</v>
      </c>
      <c r="H90" s="39">
        <f>H91+H118</f>
        <v>340.00000000000006</v>
      </c>
      <c r="I90" s="102">
        <f t="shared" si="16"/>
        <v>17.057911609915667</v>
      </c>
    </row>
    <row r="91" spans="1:9" ht="42.75" customHeight="1">
      <c r="A91" s="29" t="s">
        <v>462</v>
      </c>
      <c r="B91" s="44">
        <v>600</v>
      </c>
      <c r="C91" s="35" t="s">
        <v>405</v>
      </c>
      <c r="D91" s="35" t="s">
        <v>522</v>
      </c>
      <c r="E91" s="35"/>
      <c r="F91" s="39">
        <f>F92+F113</f>
        <v>206.32</v>
      </c>
      <c r="G91" s="39">
        <f>G92+G113</f>
        <v>420.4</v>
      </c>
      <c r="H91" s="39">
        <f>H92+H113</f>
        <v>7.050000000000001</v>
      </c>
      <c r="I91" s="102">
        <f t="shared" si="16"/>
        <v>1.6769743101807806</v>
      </c>
    </row>
    <row r="92" spans="1:9" ht="33" customHeight="1">
      <c r="A92" s="29" t="s">
        <v>468</v>
      </c>
      <c r="B92" s="44">
        <v>600</v>
      </c>
      <c r="C92" s="35" t="s">
        <v>405</v>
      </c>
      <c r="D92" s="35" t="s">
        <v>524</v>
      </c>
      <c r="E92" s="35"/>
      <c r="F92" s="39">
        <f>F93+F105+F109</f>
        <v>116.32</v>
      </c>
      <c r="G92" s="39">
        <f>G93+G105+G109+G97+G101</f>
        <v>330.4</v>
      </c>
      <c r="H92" s="39">
        <f>H93+H105+H109+H97+H101</f>
        <v>7.050000000000001</v>
      </c>
      <c r="I92" s="102">
        <f t="shared" si="16"/>
        <v>2.1337772397094437</v>
      </c>
    </row>
    <row r="93" spans="1:10" ht="113.25" customHeight="1">
      <c r="A93" s="42" t="s">
        <v>173</v>
      </c>
      <c r="B93" s="44">
        <v>600</v>
      </c>
      <c r="C93" s="35" t="s">
        <v>405</v>
      </c>
      <c r="D93" s="35" t="s">
        <v>525</v>
      </c>
      <c r="E93" s="35"/>
      <c r="F93" s="39">
        <f aca="true" t="shared" si="18" ref="F93:H95">F94</f>
        <v>116.32</v>
      </c>
      <c r="G93" s="39">
        <f t="shared" si="18"/>
        <v>115.6</v>
      </c>
      <c r="H93" s="39">
        <f t="shared" si="18"/>
        <v>1.65</v>
      </c>
      <c r="I93" s="102">
        <f t="shared" si="16"/>
        <v>1.4273356401384083</v>
      </c>
      <c r="J93" s="45"/>
    </row>
    <row r="94" spans="1:9" ht="21.75" customHeight="1">
      <c r="A94" s="30" t="s">
        <v>390</v>
      </c>
      <c r="B94" s="44">
        <v>600</v>
      </c>
      <c r="C94" s="35" t="s">
        <v>405</v>
      </c>
      <c r="D94" s="35" t="s">
        <v>525</v>
      </c>
      <c r="E94" s="35" t="s">
        <v>389</v>
      </c>
      <c r="F94" s="39">
        <f t="shared" si="18"/>
        <v>116.32</v>
      </c>
      <c r="G94" s="39">
        <f t="shared" si="18"/>
        <v>115.6</v>
      </c>
      <c r="H94" s="39">
        <f t="shared" si="18"/>
        <v>1.65</v>
      </c>
      <c r="I94" s="102">
        <f t="shared" si="16"/>
        <v>1.4273356401384083</v>
      </c>
    </row>
    <row r="95" spans="1:9" ht="33" customHeight="1">
      <c r="A95" s="30" t="s">
        <v>391</v>
      </c>
      <c r="B95" s="44">
        <v>600</v>
      </c>
      <c r="C95" s="35" t="s">
        <v>405</v>
      </c>
      <c r="D95" s="35" t="s">
        <v>525</v>
      </c>
      <c r="E95" s="35" t="s">
        <v>320</v>
      </c>
      <c r="F95" s="39">
        <f t="shared" si="18"/>
        <v>116.32</v>
      </c>
      <c r="G95" s="39">
        <f t="shared" si="18"/>
        <v>115.6</v>
      </c>
      <c r="H95" s="39">
        <f t="shared" si="18"/>
        <v>1.65</v>
      </c>
      <c r="I95" s="102">
        <f t="shared" si="16"/>
        <v>1.4273356401384083</v>
      </c>
    </row>
    <row r="96" spans="1:9" ht="33" customHeight="1">
      <c r="A96" s="30" t="s">
        <v>500</v>
      </c>
      <c r="B96" s="44">
        <v>600</v>
      </c>
      <c r="C96" s="35" t="s">
        <v>405</v>
      </c>
      <c r="D96" s="35" t="s">
        <v>525</v>
      </c>
      <c r="E96" s="35" t="s">
        <v>494</v>
      </c>
      <c r="F96" s="39">
        <v>116.32</v>
      </c>
      <c r="G96" s="39">
        <v>115.6</v>
      </c>
      <c r="H96" s="39">
        <v>1.65</v>
      </c>
      <c r="I96" s="102">
        <f t="shared" si="16"/>
        <v>1.4273356401384083</v>
      </c>
    </row>
    <row r="97" spans="1:9" ht="120.75" customHeight="1">
      <c r="A97" s="30" t="s">
        <v>611</v>
      </c>
      <c r="B97" s="44">
        <v>600</v>
      </c>
      <c r="C97" s="35" t="s">
        <v>405</v>
      </c>
      <c r="D97" s="35" t="s">
        <v>70</v>
      </c>
      <c r="E97" s="35"/>
      <c r="F97" s="39">
        <f aca="true" t="shared" si="19" ref="F97:H99">F98</f>
        <v>0</v>
      </c>
      <c r="G97" s="39">
        <f t="shared" si="19"/>
        <v>5.4</v>
      </c>
      <c r="H97" s="39">
        <f t="shared" si="19"/>
        <v>5.4</v>
      </c>
      <c r="I97" s="102">
        <f t="shared" si="16"/>
        <v>100</v>
      </c>
    </row>
    <row r="98" spans="1:9" ht="20.25" customHeight="1">
      <c r="A98" s="30" t="s">
        <v>390</v>
      </c>
      <c r="B98" s="44">
        <v>600</v>
      </c>
      <c r="C98" s="35" t="s">
        <v>405</v>
      </c>
      <c r="D98" s="35" t="s">
        <v>70</v>
      </c>
      <c r="E98" s="35" t="s">
        <v>389</v>
      </c>
      <c r="F98" s="39">
        <f t="shared" si="19"/>
        <v>0</v>
      </c>
      <c r="G98" s="39">
        <f t="shared" si="19"/>
        <v>5.4</v>
      </c>
      <c r="H98" s="39">
        <f t="shared" si="19"/>
        <v>5.4</v>
      </c>
      <c r="I98" s="102">
        <f t="shared" si="16"/>
        <v>100</v>
      </c>
    </row>
    <row r="99" spans="1:9" ht="33" customHeight="1">
      <c r="A99" s="30" t="s">
        <v>391</v>
      </c>
      <c r="B99" s="44">
        <v>600</v>
      </c>
      <c r="C99" s="35" t="s">
        <v>405</v>
      </c>
      <c r="D99" s="35" t="s">
        <v>70</v>
      </c>
      <c r="E99" s="35" t="s">
        <v>320</v>
      </c>
      <c r="F99" s="39">
        <f t="shared" si="19"/>
        <v>0</v>
      </c>
      <c r="G99" s="39">
        <f t="shared" si="19"/>
        <v>5.4</v>
      </c>
      <c r="H99" s="39">
        <f t="shared" si="19"/>
        <v>5.4</v>
      </c>
      <c r="I99" s="102">
        <f t="shared" si="16"/>
        <v>100</v>
      </c>
    </row>
    <row r="100" spans="1:9" ht="32.25" customHeight="1">
      <c r="A100" s="30" t="s">
        <v>500</v>
      </c>
      <c r="B100" s="44">
        <v>600</v>
      </c>
      <c r="C100" s="35" t="s">
        <v>405</v>
      </c>
      <c r="D100" s="35" t="s">
        <v>70</v>
      </c>
      <c r="E100" s="35" t="s">
        <v>494</v>
      </c>
      <c r="F100" s="39">
        <v>0</v>
      </c>
      <c r="G100" s="39">
        <v>5.4</v>
      </c>
      <c r="H100" s="39">
        <v>5.4</v>
      </c>
      <c r="I100" s="102">
        <f t="shared" si="16"/>
        <v>100</v>
      </c>
    </row>
    <row r="101" spans="1:9" ht="33" customHeight="1">
      <c r="A101" s="30" t="s">
        <v>613</v>
      </c>
      <c r="B101" s="44">
        <v>600</v>
      </c>
      <c r="C101" s="35" t="s">
        <v>405</v>
      </c>
      <c r="D101" s="35" t="s">
        <v>71</v>
      </c>
      <c r="E101" s="35"/>
      <c r="F101" s="39">
        <f aca="true" t="shared" si="20" ref="F101:H103">F102</f>
        <v>0</v>
      </c>
      <c r="G101" s="39">
        <f t="shared" si="20"/>
        <v>31</v>
      </c>
      <c r="H101" s="39">
        <f t="shared" si="20"/>
        <v>0</v>
      </c>
      <c r="I101" s="102">
        <f t="shared" si="16"/>
        <v>0</v>
      </c>
    </row>
    <row r="102" spans="1:9" ht="21.75" customHeight="1">
      <c r="A102" s="30" t="s">
        <v>390</v>
      </c>
      <c r="B102" s="44">
        <v>600</v>
      </c>
      <c r="C102" s="35" t="s">
        <v>405</v>
      </c>
      <c r="D102" s="35" t="s">
        <v>71</v>
      </c>
      <c r="E102" s="35" t="s">
        <v>389</v>
      </c>
      <c r="F102" s="39">
        <f t="shared" si="20"/>
        <v>0</v>
      </c>
      <c r="G102" s="39">
        <f t="shared" si="20"/>
        <v>31</v>
      </c>
      <c r="H102" s="39">
        <f t="shared" si="20"/>
        <v>0</v>
      </c>
      <c r="I102" s="102">
        <f t="shared" si="16"/>
        <v>0</v>
      </c>
    </row>
    <row r="103" spans="1:9" ht="33" customHeight="1">
      <c r="A103" s="30" t="s">
        <v>391</v>
      </c>
      <c r="B103" s="44">
        <v>600</v>
      </c>
      <c r="C103" s="35" t="s">
        <v>405</v>
      </c>
      <c r="D103" s="35" t="s">
        <v>71</v>
      </c>
      <c r="E103" s="35" t="s">
        <v>320</v>
      </c>
      <c r="F103" s="39">
        <f t="shared" si="20"/>
        <v>0</v>
      </c>
      <c r="G103" s="39">
        <f t="shared" si="20"/>
        <v>31</v>
      </c>
      <c r="H103" s="39">
        <f t="shared" si="20"/>
        <v>0</v>
      </c>
      <c r="I103" s="102">
        <f t="shared" si="16"/>
        <v>0</v>
      </c>
    </row>
    <row r="104" spans="1:9" ht="33" customHeight="1">
      <c r="A104" s="30" t="s">
        <v>500</v>
      </c>
      <c r="B104" s="44">
        <v>600</v>
      </c>
      <c r="C104" s="35" t="s">
        <v>405</v>
      </c>
      <c r="D104" s="35" t="s">
        <v>71</v>
      </c>
      <c r="E104" s="35" t="s">
        <v>494</v>
      </c>
      <c r="F104" s="39">
        <v>0</v>
      </c>
      <c r="G104" s="39">
        <v>31</v>
      </c>
      <c r="H104" s="39">
        <v>0</v>
      </c>
      <c r="I104" s="102">
        <f t="shared" si="16"/>
        <v>0</v>
      </c>
    </row>
    <row r="105" spans="1:9" ht="121.5" customHeight="1">
      <c r="A105" s="30" t="s">
        <v>611</v>
      </c>
      <c r="B105" s="44">
        <v>600</v>
      </c>
      <c r="C105" s="35" t="s">
        <v>405</v>
      </c>
      <c r="D105" s="35" t="s">
        <v>612</v>
      </c>
      <c r="E105" s="35"/>
      <c r="F105" s="39">
        <f aca="true" t="shared" si="21" ref="F105:H107">F106</f>
        <v>0</v>
      </c>
      <c r="G105" s="39">
        <f t="shared" si="21"/>
        <v>23.4</v>
      </c>
      <c r="H105" s="39">
        <f t="shared" si="21"/>
        <v>0</v>
      </c>
      <c r="I105" s="102">
        <f t="shared" si="16"/>
        <v>0</v>
      </c>
    </row>
    <row r="106" spans="1:9" ht="20.25" customHeight="1">
      <c r="A106" s="30" t="s">
        <v>390</v>
      </c>
      <c r="B106" s="44">
        <v>600</v>
      </c>
      <c r="C106" s="35" t="s">
        <v>405</v>
      </c>
      <c r="D106" s="35" t="s">
        <v>612</v>
      </c>
      <c r="E106" s="35" t="s">
        <v>389</v>
      </c>
      <c r="F106" s="39">
        <f t="shared" si="21"/>
        <v>0</v>
      </c>
      <c r="G106" s="39">
        <f t="shared" si="21"/>
        <v>23.4</v>
      </c>
      <c r="H106" s="39">
        <f t="shared" si="21"/>
        <v>0</v>
      </c>
      <c r="I106" s="102">
        <f t="shared" si="16"/>
        <v>0</v>
      </c>
    </row>
    <row r="107" spans="1:9" ht="33.75">
      <c r="A107" s="30" t="s">
        <v>391</v>
      </c>
      <c r="B107" s="44">
        <v>600</v>
      </c>
      <c r="C107" s="35" t="s">
        <v>405</v>
      </c>
      <c r="D107" s="35" t="s">
        <v>612</v>
      </c>
      <c r="E107" s="35" t="s">
        <v>320</v>
      </c>
      <c r="F107" s="39">
        <f t="shared" si="21"/>
        <v>0</v>
      </c>
      <c r="G107" s="39">
        <f t="shared" si="21"/>
        <v>23.4</v>
      </c>
      <c r="H107" s="39">
        <f t="shared" si="21"/>
        <v>0</v>
      </c>
      <c r="I107" s="102">
        <f t="shared" si="16"/>
        <v>0</v>
      </c>
    </row>
    <row r="108" spans="1:9" ht="33" customHeight="1">
      <c r="A108" s="30" t="s">
        <v>500</v>
      </c>
      <c r="B108" s="44">
        <v>600</v>
      </c>
      <c r="C108" s="35" t="s">
        <v>405</v>
      </c>
      <c r="D108" s="35" t="s">
        <v>612</v>
      </c>
      <c r="E108" s="35" t="s">
        <v>494</v>
      </c>
      <c r="F108" s="39"/>
      <c r="G108" s="39">
        <v>23.4</v>
      </c>
      <c r="H108" s="39">
        <v>0</v>
      </c>
      <c r="I108" s="102">
        <f t="shared" si="16"/>
        <v>0</v>
      </c>
    </row>
    <row r="109" spans="1:9" ht="99.75" customHeight="1">
      <c r="A109" s="30" t="s">
        <v>613</v>
      </c>
      <c r="B109" s="44">
        <v>600</v>
      </c>
      <c r="C109" s="35" t="s">
        <v>405</v>
      </c>
      <c r="D109" s="35" t="s">
        <v>614</v>
      </c>
      <c r="E109" s="35"/>
      <c r="F109" s="39">
        <f aca="true" t="shared" si="22" ref="F109:H111">F110</f>
        <v>0</v>
      </c>
      <c r="G109" s="39">
        <f t="shared" si="22"/>
        <v>155</v>
      </c>
      <c r="H109" s="39">
        <f t="shared" si="22"/>
        <v>0</v>
      </c>
      <c r="I109" s="102">
        <f t="shared" si="16"/>
        <v>0</v>
      </c>
    </row>
    <row r="110" spans="1:9" ht="21" customHeight="1">
      <c r="A110" s="30" t="s">
        <v>390</v>
      </c>
      <c r="B110" s="44">
        <v>600</v>
      </c>
      <c r="C110" s="35" t="s">
        <v>405</v>
      </c>
      <c r="D110" s="35" t="s">
        <v>614</v>
      </c>
      <c r="E110" s="35" t="s">
        <v>389</v>
      </c>
      <c r="F110" s="39">
        <f t="shared" si="22"/>
        <v>0</v>
      </c>
      <c r="G110" s="39">
        <f t="shared" si="22"/>
        <v>155</v>
      </c>
      <c r="H110" s="39">
        <f t="shared" si="22"/>
        <v>0</v>
      </c>
      <c r="I110" s="102">
        <f t="shared" si="16"/>
        <v>0</v>
      </c>
    </row>
    <row r="111" spans="1:9" ht="31.5" customHeight="1">
      <c r="A111" s="30" t="s">
        <v>391</v>
      </c>
      <c r="B111" s="44">
        <v>600</v>
      </c>
      <c r="C111" s="35" t="s">
        <v>405</v>
      </c>
      <c r="D111" s="35" t="s">
        <v>614</v>
      </c>
      <c r="E111" s="35" t="s">
        <v>320</v>
      </c>
      <c r="F111" s="39">
        <f t="shared" si="22"/>
        <v>0</v>
      </c>
      <c r="G111" s="39">
        <f t="shared" si="22"/>
        <v>155</v>
      </c>
      <c r="H111" s="39">
        <f t="shared" si="22"/>
        <v>0</v>
      </c>
      <c r="I111" s="102">
        <f t="shared" si="16"/>
        <v>0</v>
      </c>
    </row>
    <row r="112" spans="1:9" ht="32.25" customHeight="1">
      <c r="A112" s="30" t="s">
        <v>500</v>
      </c>
      <c r="B112" s="44">
        <v>600</v>
      </c>
      <c r="C112" s="35" t="s">
        <v>405</v>
      </c>
      <c r="D112" s="35" t="s">
        <v>614</v>
      </c>
      <c r="E112" s="35" t="s">
        <v>494</v>
      </c>
      <c r="F112" s="39"/>
      <c r="G112" s="39">
        <v>155</v>
      </c>
      <c r="H112" s="39">
        <v>0</v>
      </c>
      <c r="I112" s="102">
        <f t="shared" si="16"/>
        <v>0</v>
      </c>
    </row>
    <row r="113" spans="1:9" ht="32.25" customHeight="1">
      <c r="A113" s="29" t="s">
        <v>658</v>
      </c>
      <c r="B113" s="44">
        <v>600</v>
      </c>
      <c r="C113" s="35" t="s">
        <v>405</v>
      </c>
      <c r="D113" s="35" t="s">
        <v>531</v>
      </c>
      <c r="E113" s="35"/>
      <c r="F113" s="39">
        <f aca="true" t="shared" si="23" ref="F113:H116">F114</f>
        <v>90</v>
      </c>
      <c r="G113" s="39">
        <f t="shared" si="23"/>
        <v>90</v>
      </c>
      <c r="H113" s="39">
        <f t="shared" si="23"/>
        <v>0</v>
      </c>
      <c r="I113" s="102">
        <f t="shared" si="16"/>
        <v>0</v>
      </c>
    </row>
    <row r="114" spans="1:10" ht="99" customHeight="1">
      <c r="A114" s="42" t="s">
        <v>174</v>
      </c>
      <c r="B114" s="44">
        <v>600</v>
      </c>
      <c r="C114" s="35" t="s">
        <v>405</v>
      </c>
      <c r="D114" s="35" t="s">
        <v>530</v>
      </c>
      <c r="E114" s="35"/>
      <c r="F114" s="39">
        <f t="shared" si="23"/>
        <v>90</v>
      </c>
      <c r="G114" s="39">
        <f t="shared" si="23"/>
        <v>90</v>
      </c>
      <c r="H114" s="39">
        <f t="shared" si="23"/>
        <v>0</v>
      </c>
      <c r="I114" s="102">
        <f t="shared" si="16"/>
        <v>0</v>
      </c>
      <c r="J114" s="45"/>
    </row>
    <row r="115" spans="1:9" ht="21.75" customHeight="1">
      <c r="A115" s="30" t="s">
        <v>390</v>
      </c>
      <c r="B115" s="44">
        <v>600</v>
      </c>
      <c r="C115" s="35" t="s">
        <v>405</v>
      </c>
      <c r="D115" s="35" t="s">
        <v>530</v>
      </c>
      <c r="E115" s="35" t="s">
        <v>389</v>
      </c>
      <c r="F115" s="39">
        <f t="shared" si="23"/>
        <v>90</v>
      </c>
      <c r="G115" s="39">
        <f t="shared" si="23"/>
        <v>90</v>
      </c>
      <c r="H115" s="39">
        <f t="shared" si="23"/>
        <v>0</v>
      </c>
      <c r="I115" s="102">
        <f t="shared" si="16"/>
        <v>0</v>
      </c>
    </row>
    <row r="116" spans="1:9" ht="23.25" customHeight="1">
      <c r="A116" s="30" t="s">
        <v>391</v>
      </c>
      <c r="B116" s="44">
        <v>600</v>
      </c>
      <c r="C116" s="35" t="s">
        <v>405</v>
      </c>
      <c r="D116" s="35" t="s">
        <v>530</v>
      </c>
      <c r="E116" s="35" t="s">
        <v>320</v>
      </c>
      <c r="F116" s="39">
        <f t="shared" si="23"/>
        <v>90</v>
      </c>
      <c r="G116" s="39">
        <f t="shared" si="23"/>
        <v>90</v>
      </c>
      <c r="H116" s="39">
        <f t="shared" si="23"/>
        <v>0</v>
      </c>
      <c r="I116" s="102">
        <f t="shared" si="16"/>
        <v>0</v>
      </c>
    </row>
    <row r="117" spans="1:9" ht="21" customHeight="1">
      <c r="A117" s="30" t="s">
        <v>501</v>
      </c>
      <c r="B117" s="44">
        <v>600</v>
      </c>
      <c r="C117" s="35" t="s">
        <v>405</v>
      </c>
      <c r="D117" s="35" t="s">
        <v>530</v>
      </c>
      <c r="E117" s="35" t="s">
        <v>495</v>
      </c>
      <c r="F117" s="39">
        <v>90</v>
      </c>
      <c r="G117" s="39">
        <v>90</v>
      </c>
      <c r="H117" s="39">
        <v>0</v>
      </c>
      <c r="I117" s="102">
        <f t="shared" si="16"/>
        <v>0</v>
      </c>
    </row>
    <row r="118" spans="1:9" ht="43.5" customHeight="1">
      <c r="A118" s="43" t="s">
        <v>470</v>
      </c>
      <c r="B118" s="44">
        <v>600</v>
      </c>
      <c r="C118" s="35" t="s">
        <v>405</v>
      </c>
      <c r="D118" s="35" t="s">
        <v>514</v>
      </c>
      <c r="E118" s="35"/>
      <c r="F118" s="39">
        <f aca="true" t="shared" si="24" ref="F118:H122">F119</f>
        <v>970.8</v>
      </c>
      <c r="G118" s="39">
        <f t="shared" si="24"/>
        <v>1572.81</v>
      </c>
      <c r="H118" s="39">
        <f t="shared" si="24"/>
        <v>332.95000000000005</v>
      </c>
      <c r="I118" s="102">
        <f t="shared" si="16"/>
        <v>21.169117693809174</v>
      </c>
    </row>
    <row r="119" spans="1:9" ht="44.25" customHeight="1">
      <c r="A119" s="43" t="s">
        <v>471</v>
      </c>
      <c r="B119" s="44">
        <v>600</v>
      </c>
      <c r="C119" s="35" t="s">
        <v>405</v>
      </c>
      <c r="D119" s="35" t="s">
        <v>515</v>
      </c>
      <c r="E119" s="35"/>
      <c r="F119" s="39">
        <f t="shared" si="24"/>
        <v>970.8</v>
      </c>
      <c r="G119" s="39">
        <f>G120+G124+G128</f>
        <v>1572.81</v>
      </c>
      <c r="H119" s="39">
        <f>H120+H124+H128</f>
        <v>332.95000000000005</v>
      </c>
      <c r="I119" s="102">
        <f t="shared" si="16"/>
        <v>21.169117693809174</v>
      </c>
    </row>
    <row r="120" spans="1:9" ht="100.5" customHeight="1">
      <c r="A120" s="42" t="s">
        <v>179</v>
      </c>
      <c r="B120" s="44">
        <v>600</v>
      </c>
      <c r="C120" s="35" t="s">
        <v>405</v>
      </c>
      <c r="D120" s="35" t="s">
        <v>532</v>
      </c>
      <c r="E120" s="35"/>
      <c r="F120" s="39">
        <f t="shared" si="24"/>
        <v>970.8</v>
      </c>
      <c r="G120" s="39">
        <f t="shared" si="24"/>
        <v>970.8</v>
      </c>
      <c r="H120" s="39">
        <f t="shared" si="24"/>
        <v>237.34</v>
      </c>
      <c r="I120" s="102">
        <f t="shared" si="16"/>
        <v>24.447878038730945</v>
      </c>
    </row>
    <row r="121" spans="1:9" ht="21" customHeight="1">
      <c r="A121" s="30" t="s">
        <v>390</v>
      </c>
      <c r="B121" s="44">
        <v>600</v>
      </c>
      <c r="C121" s="35" t="s">
        <v>405</v>
      </c>
      <c r="D121" s="35" t="s">
        <v>532</v>
      </c>
      <c r="E121" s="35" t="s">
        <v>389</v>
      </c>
      <c r="F121" s="39">
        <f t="shared" si="24"/>
        <v>970.8</v>
      </c>
      <c r="G121" s="39">
        <f t="shared" si="24"/>
        <v>970.8</v>
      </c>
      <c r="H121" s="39">
        <f t="shared" si="24"/>
        <v>237.34</v>
      </c>
      <c r="I121" s="102">
        <f t="shared" si="16"/>
        <v>24.447878038730945</v>
      </c>
    </row>
    <row r="122" spans="1:9" ht="31.5" customHeight="1">
      <c r="A122" s="30" t="s">
        <v>391</v>
      </c>
      <c r="B122" s="44">
        <v>600</v>
      </c>
      <c r="C122" s="35" t="s">
        <v>405</v>
      </c>
      <c r="D122" s="35" t="s">
        <v>532</v>
      </c>
      <c r="E122" s="35" t="s">
        <v>320</v>
      </c>
      <c r="F122" s="39">
        <f t="shared" si="24"/>
        <v>970.8</v>
      </c>
      <c r="G122" s="39">
        <f t="shared" si="24"/>
        <v>970.8</v>
      </c>
      <c r="H122" s="39">
        <f t="shared" si="24"/>
        <v>237.34</v>
      </c>
      <c r="I122" s="102">
        <f t="shared" si="16"/>
        <v>24.447878038730945</v>
      </c>
    </row>
    <row r="123" spans="1:10" ht="31.5" customHeight="1">
      <c r="A123" s="30" t="s">
        <v>500</v>
      </c>
      <c r="B123" s="44">
        <v>600</v>
      </c>
      <c r="C123" s="35" t="s">
        <v>405</v>
      </c>
      <c r="D123" s="35" t="s">
        <v>532</v>
      </c>
      <c r="E123" s="35" t="s">
        <v>494</v>
      </c>
      <c r="F123" s="39">
        <v>970.8</v>
      </c>
      <c r="G123" s="39">
        <v>970.8</v>
      </c>
      <c r="H123" s="39">
        <v>237.34</v>
      </c>
      <c r="I123" s="102">
        <f t="shared" si="16"/>
        <v>24.447878038730945</v>
      </c>
      <c r="J123" s="45"/>
    </row>
    <row r="124" spans="1:10" ht="122.25" customHeight="1">
      <c r="A124" s="30" t="s">
        <v>656</v>
      </c>
      <c r="B124" s="44">
        <v>600</v>
      </c>
      <c r="C124" s="35" t="s">
        <v>405</v>
      </c>
      <c r="D124" s="35" t="s">
        <v>630</v>
      </c>
      <c r="E124" s="35"/>
      <c r="F124" s="39"/>
      <c r="G124" s="39">
        <f aca="true" t="shared" si="25" ref="G124:H126">G125</f>
        <v>0.61</v>
      </c>
      <c r="H124" s="39">
        <f t="shared" si="25"/>
        <v>0.61</v>
      </c>
      <c r="I124" s="102">
        <f t="shared" si="16"/>
        <v>100</v>
      </c>
      <c r="J124" s="45"/>
    </row>
    <row r="125" spans="1:10" ht="20.25" customHeight="1">
      <c r="A125" s="30" t="s">
        <v>390</v>
      </c>
      <c r="B125" s="44">
        <v>600</v>
      </c>
      <c r="C125" s="35" t="s">
        <v>405</v>
      </c>
      <c r="D125" s="35" t="s">
        <v>630</v>
      </c>
      <c r="E125" s="35" t="s">
        <v>389</v>
      </c>
      <c r="F125" s="39">
        <v>0</v>
      </c>
      <c r="G125" s="39">
        <f t="shared" si="25"/>
        <v>0.61</v>
      </c>
      <c r="H125" s="39">
        <f t="shared" si="25"/>
        <v>0.61</v>
      </c>
      <c r="I125" s="102">
        <f t="shared" si="16"/>
        <v>100</v>
      </c>
      <c r="J125" s="45"/>
    </row>
    <row r="126" spans="1:10" ht="32.25" customHeight="1">
      <c r="A126" s="30" t="s">
        <v>391</v>
      </c>
      <c r="B126" s="44">
        <v>600</v>
      </c>
      <c r="C126" s="35" t="s">
        <v>405</v>
      </c>
      <c r="D126" s="35" t="s">
        <v>630</v>
      </c>
      <c r="E126" s="35" t="s">
        <v>320</v>
      </c>
      <c r="F126" s="39">
        <v>0</v>
      </c>
      <c r="G126" s="39">
        <f t="shared" si="25"/>
        <v>0.61</v>
      </c>
      <c r="H126" s="39">
        <f t="shared" si="25"/>
        <v>0.61</v>
      </c>
      <c r="I126" s="102">
        <f t="shared" si="16"/>
        <v>100</v>
      </c>
      <c r="J126" s="45"/>
    </row>
    <row r="127" spans="1:10" ht="33" customHeight="1">
      <c r="A127" s="30" t="s">
        <v>500</v>
      </c>
      <c r="B127" s="44">
        <v>600</v>
      </c>
      <c r="C127" s="35" t="s">
        <v>405</v>
      </c>
      <c r="D127" s="35" t="s">
        <v>630</v>
      </c>
      <c r="E127" s="35" t="s">
        <v>494</v>
      </c>
      <c r="F127" s="39">
        <v>0</v>
      </c>
      <c r="G127" s="39">
        <v>0.61</v>
      </c>
      <c r="H127" s="39">
        <v>0.61</v>
      </c>
      <c r="I127" s="102">
        <f t="shared" si="16"/>
        <v>100</v>
      </c>
      <c r="J127" s="45"/>
    </row>
    <row r="128" spans="1:10" ht="133.5" customHeight="1">
      <c r="A128" s="30" t="s">
        <v>655</v>
      </c>
      <c r="B128" s="44">
        <v>600</v>
      </c>
      <c r="C128" s="35" t="s">
        <v>405</v>
      </c>
      <c r="D128" s="35" t="s">
        <v>631</v>
      </c>
      <c r="E128" s="35"/>
      <c r="F128" s="39">
        <f aca="true" t="shared" si="26" ref="F128:H130">F129</f>
        <v>0</v>
      </c>
      <c r="G128" s="39">
        <f t="shared" si="26"/>
        <v>601.4</v>
      </c>
      <c r="H128" s="39">
        <f t="shared" si="26"/>
        <v>95</v>
      </c>
      <c r="I128" s="102">
        <f t="shared" si="16"/>
        <v>15.796474891918857</v>
      </c>
      <c r="J128" s="45"/>
    </row>
    <row r="129" spans="1:10" ht="22.5">
      <c r="A129" s="30" t="s">
        <v>390</v>
      </c>
      <c r="B129" s="44">
        <v>600</v>
      </c>
      <c r="C129" s="35" t="s">
        <v>405</v>
      </c>
      <c r="D129" s="35" t="s">
        <v>631</v>
      </c>
      <c r="E129" s="35" t="s">
        <v>389</v>
      </c>
      <c r="F129" s="39">
        <f t="shared" si="26"/>
        <v>0</v>
      </c>
      <c r="G129" s="39">
        <f t="shared" si="26"/>
        <v>601.4</v>
      </c>
      <c r="H129" s="39">
        <f t="shared" si="26"/>
        <v>95</v>
      </c>
      <c r="I129" s="102">
        <f t="shared" si="16"/>
        <v>15.796474891918857</v>
      </c>
      <c r="J129" s="45"/>
    </row>
    <row r="130" spans="1:10" ht="33.75">
      <c r="A130" s="30" t="s">
        <v>391</v>
      </c>
      <c r="B130" s="44">
        <v>600</v>
      </c>
      <c r="C130" s="35" t="s">
        <v>405</v>
      </c>
      <c r="D130" s="35" t="s">
        <v>631</v>
      </c>
      <c r="E130" s="35" t="s">
        <v>320</v>
      </c>
      <c r="F130" s="39">
        <f t="shared" si="26"/>
        <v>0</v>
      </c>
      <c r="G130" s="39">
        <f t="shared" si="26"/>
        <v>601.4</v>
      </c>
      <c r="H130" s="39">
        <f t="shared" si="26"/>
        <v>95</v>
      </c>
      <c r="I130" s="102">
        <f t="shared" si="16"/>
        <v>15.796474891918857</v>
      </c>
      <c r="J130" s="45"/>
    </row>
    <row r="131" spans="1:10" ht="33.75">
      <c r="A131" s="30" t="s">
        <v>500</v>
      </c>
      <c r="B131" s="44">
        <v>600</v>
      </c>
      <c r="C131" s="35" t="s">
        <v>405</v>
      </c>
      <c r="D131" s="35" t="s">
        <v>631</v>
      </c>
      <c r="E131" s="35" t="s">
        <v>494</v>
      </c>
      <c r="F131" s="39">
        <v>0</v>
      </c>
      <c r="G131" s="39">
        <v>601.4</v>
      </c>
      <c r="H131" s="39">
        <v>95</v>
      </c>
      <c r="I131" s="102">
        <f t="shared" si="16"/>
        <v>15.796474891918857</v>
      </c>
      <c r="J131" s="45"/>
    </row>
    <row r="132" spans="1:9" ht="12.75">
      <c r="A132" s="29" t="s">
        <v>241</v>
      </c>
      <c r="B132" s="44">
        <v>600</v>
      </c>
      <c r="C132" s="35" t="s">
        <v>484</v>
      </c>
      <c r="D132" s="35"/>
      <c r="E132" s="35"/>
      <c r="F132" s="39">
        <f>F133+F140</f>
        <v>3968.6</v>
      </c>
      <c r="G132" s="39">
        <f>G133+G140</f>
        <v>15667.11</v>
      </c>
      <c r="H132" s="39">
        <f>H133+H140</f>
        <v>13882.539999999999</v>
      </c>
      <c r="I132" s="102">
        <f t="shared" si="16"/>
        <v>88.60944998790458</v>
      </c>
    </row>
    <row r="133" spans="1:9" ht="12.75">
      <c r="A133" s="29" t="s">
        <v>215</v>
      </c>
      <c r="B133" s="44">
        <v>600</v>
      </c>
      <c r="C133" s="35" t="s">
        <v>485</v>
      </c>
      <c r="D133" s="37"/>
      <c r="E133" s="37"/>
      <c r="F133" s="39">
        <f aca="true" t="shared" si="27" ref="F133:H138">F134</f>
        <v>78.7</v>
      </c>
      <c r="G133" s="39">
        <f t="shared" si="27"/>
        <v>78.7</v>
      </c>
      <c r="H133" s="39">
        <f t="shared" si="27"/>
        <v>0.66</v>
      </c>
      <c r="I133" s="102">
        <f t="shared" si="16"/>
        <v>0.8386277001270648</v>
      </c>
    </row>
    <row r="134" spans="1:9" ht="45">
      <c r="A134" s="29" t="s">
        <v>486</v>
      </c>
      <c r="B134" s="44">
        <v>600</v>
      </c>
      <c r="C134" s="35" t="s">
        <v>485</v>
      </c>
      <c r="D134" s="37" t="s">
        <v>514</v>
      </c>
      <c r="E134" s="37"/>
      <c r="F134" s="39">
        <f t="shared" si="27"/>
        <v>78.7</v>
      </c>
      <c r="G134" s="39">
        <f t="shared" si="27"/>
        <v>78.7</v>
      </c>
      <c r="H134" s="39">
        <f t="shared" si="27"/>
        <v>0.66</v>
      </c>
      <c r="I134" s="102">
        <f t="shared" si="16"/>
        <v>0.8386277001270648</v>
      </c>
    </row>
    <row r="135" spans="1:9" ht="31.5" customHeight="1">
      <c r="A135" s="29" t="s">
        <v>487</v>
      </c>
      <c r="B135" s="44">
        <v>600</v>
      </c>
      <c r="C135" s="35" t="s">
        <v>485</v>
      </c>
      <c r="D135" s="37" t="s">
        <v>516</v>
      </c>
      <c r="E135" s="37"/>
      <c r="F135" s="39">
        <f t="shared" si="27"/>
        <v>78.7</v>
      </c>
      <c r="G135" s="39">
        <f t="shared" si="27"/>
        <v>78.7</v>
      </c>
      <c r="H135" s="39">
        <f t="shared" si="27"/>
        <v>0.66</v>
      </c>
      <c r="I135" s="102">
        <f t="shared" si="16"/>
        <v>0.8386277001270648</v>
      </c>
    </row>
    <row r="136" spans="1:9" ht="77.25" customHeight="1">
      <c r="A136" s="42" t="s">
        <v>178</v>
      </c>
      <c r="B136" s="44">
        <v>600</v>
      </c>
      <c r="C136" s="35" t="s">
        <v>485</v>
      </c>
      <c r="D136" s="37" t="s">
        <v>529</v>
      </c>
      <c r="E136" s="37"/>
      <c r="F136" s="39">
        <f t="shared" si="27"/>
        <v>78.7</v>
      </c>
      <c r="G136" s="39">
        <f t="shared" si="27"/>
        <v>78.7</v>
      </c>
      <c r="H136" s="39">
        <f t="shared" si="27"/>
        <v>0.66</v>
      </c>
      <c r="I136" s="102">
        <f t="shared" si="16"/>
        <v>0.8386277001270648</v>
      </c>
    </row>
    <row r="137" spans="1:9" ht="22.5">
      <c r="A137" s="30" t="s">
        <v>390</v>
      </c>
      <c r="B137" s="44">
        <v>600</v>
      </c>
      <c r="C137" s="35" t="s">
        <v>485</v>
      </c>
      <c r="D137" s="37" t="s">
        <v>529</v>
      </c>
      <c r="E137" s="37" t="s">
        <v>389</v>
      </c>
      <c r="F137" s="39">
        <f t="shared" si="27"/>
        <v>78.7</v>
      </c>
      <c r="G137" s="39">
        <f t="shared" si="27"/>
        <v>78.7</v>
      </c>
      <c r="H137" s="39">
        <f t="shared" si="27"/>
        <v>0.66</v>
      </c>
      <c r="I137" s="102">
        <f t="shared" si="16"/>
        <v>0.8386277001270648</v>
      </c>
    </row>
    <row r="138" spans="1:10" ht="32.25" customHeight="1">
      <c r="A138" s="30" t="s">
        <v>391</v>
      </c>
      <c r="B138" s="44">
        <v>600</v>
      </c>
      <c r="C138" s="35" t="s">
        <v>485</v>
      </c>
      <c r="D138" s="37" t="s">
        <v>529</v>
      </c>
      <c r="E138" s="37" t="s">
        <v>320</v>
      </c>
      <c r="F138" s="39">
        <f t="shared" si="27"/>
        <v>78.7</v>
      </c>
      <c r="G138" s="39">
        <f t="shared" si="27"/>
        <v>78.7</v>
      </c>
      <c r="H138" s="39">
        <f t="shared" si="27"/>
        <v>0.66</v>
      </c>
      <c r="I138" s="102">
        <f t="shared" si="16"/>
        <v>0.8386277001270648</v>
      </c>
      <c r="J138" s="45"/>
    </row>
    <row r="139" spans="1:9" ht="31.5" customHeight="1">
      <c r="A139" s="30" t="s">
        <v>500</v>
      </c>
      <c r="B139" s="44">
        <v>600</v>
      </c>
      <c r="C139" s="35" t="s">
        <v>485</v>
      </c>
      <c r="D139" s="37" t="s">
        <v>529</v>
      </c>
      <c r="E139" s="37" t="s">
        <v>494</v>
      </c>
      <c r="F139" s="39">
        <v>78.7</v>
      </c>
      <c r="G139" s="39">
        <v>78.7</v>
      </c>
      <c r="H139" s="39">
        <v>0.66</v>
      </c>
      <c r="I139" s="102">
        <f t="shared" si="16"/>
        <v>0.8386277001270648</v>
      </c>
    </row>
    <row r="140" spans="1:9" ht="12" customHeight="1">
      <c r="A140" s="29" t="s">
        <v>217</v>
      </c>
      <c r="B140" s="44">
        <v>600</v>
      </c>
      <c r="C140" s="35" t="s">
        <v>496</v>
      </c>
      <c r="D140" s="37"/>
      <c r="E140" s="37"/>
      <c r="F140" s="39">
        <f aca="true" t="shared" si="28" ref="F140:H142">F141</f>
        <v>3889.9</v>
      </c>
      <c r="G140" s="39">
        <f t="shared" si="28"/>
        <v>15588.41</v>
      </c>
      <c r="H140" s="39">
        <f t="shared" si="28"/>
        <v>13881.88</v>
      </c>
      <c r="I140" s="102">
        <f t="shared" si="16"/>
        <v>89.05257175042226</v>
      </c>
    </row>
    <row r="141" spans="1:9" ht="45.75" customHeight="1">
      <c r="A141" s="29" t="s">
        <v>486</v>
      </c>
      <c r="B141" s="44">
        <v>600</v>
      </c>
      <c r="C141" s="35" t="s">
        <v>497</v>
      </c>
      <c r="D141" s="37" t="s">
        <v>514</v>
      </c>
      <c r="E141" s="37"/>
      <c r="F141" s="39">
        <f t="shared" si="28"/>
        <v>3889.9</v>
      </c>
      <c r="G141" s="39">
        <f t="shared" si="28"/>
        <v>15588.41</v>
      </c>
      <c r="H141" s="39">
        <f t="shared" si="28"/>
        <v>13881.88</v>
      </c>
      <c r="I141" s="102">
        <f t="shared" si="16"/>
        <v>89.05257175042226</v>
      </c>
    </row>
    <row r="142" spans="1:9" ht="43.5" customHeight="1">
      <c r="A142" s="29" t="s">
        <v>471</v>
      </c>
      <c r="B142" s="44">
        <v>600</v>
      </c>
      <c r="C142" s="35" t="s">
        <v>497</v>
      </c>
      <c r="D142" s="37" t="s">
        <v>515</v>
      </c>
      <c r="E142" s="37"/>
      <c r="F142" s="39">
        <f t="shared" si="28"/>
        <v>3889.9</v>
      </c>
      <c r="G142" s="39">
        <f t="shared" si="28"/>
        <v>15588.41</v>
      </c>
      <c r="H142" s="39">
        <f t="shared" si="28"/>
        <v>13881.88</v>
      </c>
      <c r="I142" s="102">
        <f t="shared" si="16"/>
        <v>89.05257175042226</v>
      </c>
    </row>
    <row r="143" spans="1:9" ht="90" customHeight="1">
      <c r="A143" s="42" t="s">
        <v>177</v>
      </c>
      <c r="B143" s="44">
        <v>600</v>
      </c>
      <c r="C143" s="35" t="s">
        <v>496</v>
      </c>
      <c r="D143" s="37" t="s">
        <v>515</v>
      </c>
      <c r="E143" s="35"/>
      <c r="F143" s="39">
        <f>F144+F147</f>
        <v>3889.9</v>
      </c>
      <c r="G143" s="39">
        <f>G144+G147+G158+G154</f>
        <v>15588.41</v>
      </c>
      <c r="H143" s="39">
        <f>H144+H147+H158+H154</f>
        <v>13881.88</v>
      </c>
      <c r="I143" s="102">
        <f t="shared" si="16"/>
        <v>89.05257175042226</v>
      </c>
    </row>
    <row r="144" spans="1:9" ht="100.5" customHeight="1">
      <c r="A144" s="42" t="s">
        <v>175</v>
      </c>
      <c r="B144" s="44">
        <v>600</v>
      </c>
      <c r="C144" s="35" t="s">
        <v>496</v>
      </c>
      <c r="D144" s="35" t="s">
        <v>534</v>
      </c>
      <c r="E144" s="35" t="s">
        <v>389</v>
      </c>
      <c r="F144" s="39">
        <f aca="true" t="shared" si="29" ref="F144:H145">F145</f>
        <v>1430.92</v>
      </c>
      <c r="G144" s="39">
        <v>1848.8</v>
      </c>
      <c r="H144" s="39">
        <v>1059.24</v>
      </c>
      <c r="I144" s="102">
        <f t="shared" si="16"/>
        <v>57.29337948939853</v>
      </c>
    </row>
    <row r="145" spans="1:9" ht="32.25" customHeight="1">
      <c r="A145" s="42" t="s">
        <v>391</v>
      </c>
      <c r="B145" s="44">
        <v>600</v>
      </c>
      <c r="C145" s="35" t="s">
        <v>497</v>
      </c>
      <c r="D145" s="35" t="s">
        <v>534</v>
      </c>
      <c r="E145" s="35" t="s">
        <v>320</v>
      </c>
      <c r="F145" s="39">
        <f t="shared" si="29"/>
        <v>1430.92</v>
      </c>
      <c r="G145" s="39">
        <f t="shared" si="29"/>
        <v>1848.8</v>
      </c>
      <c r="H145" s="39">
        <f t="shared" si="29"/>
        <v>1059.24</v>
      </c>
      <c r="I145" s="102">
        <f t="shared" si="16"/>
        <v>57.29337948939853</v>
      </c>
    </row>
    <row r="146" spans="1:9" ht="32.25" customHeight="1">
      <c r="A146" s="30" t="s">
        <v>500</v>
      </c>
      <c r="B146" s="44">
        <v>600</v>
      </c>
      <c r="C146" s="35" t="s">
        <v>497</v>
      </c>
      <c r="D146" s="35" t="s">
        <v>534</v>
      </c>
      <c r="E146" s="35" t="s">
        <v>494</v>
      </c>
      <c r="F146" s="39">
        <v>1430.92</v>
      </c>
      <c r="G146" s="39">
        <v>1848.8</v>
      </c>
      <c r="H146" s="39">
        <v>1059.24</v>
      </c>
      <c r="I146" s="102">
        <f t="shared" si="16"/>
        <v>57.29337948939853</v>
      </c>
    </row>
    <row r="147" spans="1:9" ht="99" customHeight="1">
      <c r="A147" s="42" t="s">
        <v>176</v>
      </c>
      <c r="B147" s="44">
        <v>600</v>
      </c>
      <c r="C147" s="35" t="s">
        <v>496</v>
      </c>
      <c r="D147" s="35" t="s">
        <v>533</v>
      </c>
      <c r="E147" s="35"/>
      <c r="F147" s="39">
        <f>F148+F151</f>
        <v>2458.98</v>
      </c>
      <c r="G147" s="39">
        <f>G148+G151</f>
        <v>2456.3</v>
      </c>
      <c r="H147" s="39">
        <f>H148+H151</f>
        <v>1607.84</v>
      </c>
      <c r="I147" s="102">
        <f t="shared" si="16"/>
        <v>65.45780238570207</v>
      </c>
    </row>
    <row r="148" spans="1:9" ht="57" customHeight="1">
      <c r="A148" s="42" t="s">
        <v>488</v>
      </c>
      <c r="B148" s="44">
        <v>600</v>
      </c>
      <c r="C148" s="35" t="s">
        <v>496</v>
      </c>
      <c r="D148" s="35" t="s">
        <v>533</v>
      </c>
      <c r="E148" s="35" t="s">
        <v>318</v>
      </c>
      <c r="F148" s="39">
        <f aca="true" t="shared" si="30" ref="F148:H149">F149</f>
        <v>1571.4</v>
      </c>
      <c r="G148" s="39">
        <f t="shared" si="30"/>
        <v>1423.06</v>
      </c>
      <c r="H148" s="39">
        <f t="shared" si="30"/>
        <v>1051.34</v>
      </c>
      <c r="I148" s="102">
        <f t="shared" si="16"/>
        <v>73.87882450494006</v>
      </c>
    </row>
    <row r="149" spans="1:9" ht="20.25" customHeight="1">
      <c r="A149" s="42" t="s">
        <v>489</v>
      </c>
      <c r="B149" s="44">
        <v>600</v>
      </c>
      <c r="C149" s="35" t="s">
        <v>496</v>
      </c>
      <c r="D149" s="35" t="s">
        <v>533</v>
      </c>
      <c r="E149" s="35" t="s">
        <v>285</v>
      </c>
      <c r="F149" s="39">
        <f t="shared" si="30"/>
        <v>1571.4</v>
      </c>
      <c r="G149" s="39">
        <f t="shared" si="30"/>
        <v>1423.06</v>
      </c>
      <c r="H149" s="39">
        <f t="shared" si="30"/>
        <v>1051.34</v>
      </c>
      <c r="I149" s="102">
        <f t="shared" si="16"/>
        <v>73.87882450494006</v>
      </c>
    </row>
    <row r="150" spans="1:9" ht="31.5" customHeight="1">
      <c r="A150" s="30" t="s">
        <v>575</v>
      </c>
      <c r="B150" s="44">
        <v>600</v>
      </c>
      <c r="C150" s="35" t="s">
        <v>497</v>
      </c>
      <c r="D150" s="35" t="s">
        <v>533</v>
      </c>
      <c r="E150" s="35" t="s">
        <v>493</v>
      </c>
      <c r="F150" s="39">
        <v>1571.4</v>
      </c>
      <c r="G150" s="39">
        <v>1423.06</v>
      </c>
      <c r="H150" s="39">
        <v>1051.34</v>
      </c>
      <c r="I150" s="102">
        <f t="shared" si="16"/>
        <v>73.87882450494006</v>
      </c>
    </row>
    <row r="151" spans="1:9" ht="22.5">
      <c r="A151" s="42" t="s">
        <v>390</v>
      </c>
      <c r="B151" s="44">
        <v>600</v>
      </c>
      <c r="C151" s="35" t="s">
        <v>497</v>
      </c>
      <c r="D151" s="35" t="s">
        <v>533</v>
      </c>
      <c r="E151" s="35" t="s">
        <v>389</v>
      </c>
      <c r="F151" s="39">
        <f aca="true" t="shared" si="31" ref="F151:H152">F152</f>
        <v>887.58</v>
      </c>
      <c r="G151" s="39">
        <f t="shared" si="31"/>
        <v>1033.24</v>
      </c>
      <c r="H151" s="39">
        <f t="shared" si="31"/>
        <v>556.5</v>
      </c>
      <c r="I151" s="102">
        <f t="shared" si="16"/>
        <v>53.85970345708645</v>
      </c>
    </row>
    <row r="152" spans="1:9" ht="33.75">
      <c r="A152" s="42" t="s">
        <v>391</v>
      </c>
      <c r="B152" s="44">
        <v>600</v>
      </c>
      <c r="C152" s="35" t="s">
        <v>497</v>
      </c>
      <c r="D152" s="35" t="s">
        <v>533</v>
      </c>
      <c r="E152" s="35" t="s">
        <v>320</v>
      </c>
      <c r="F152" s="39">
        <f t="shared" si="31"/>
        <v>887.58</v>
      </c>
      <c r="G152" s="39">
        <f t="shared" si="31"/>
        <v>1033.24</v>
      </c>
      <c r="H152" s="39">
        <f t="shared" si="31"/>
        <v>556.5</v>
      </c>
      <c r="I152" s="102">
        <f t="shared" si="16"/>
        <v>53.85970345708645</v>
      </c>
    </row>
    <row r="153" spans="1:9" ht="31.5" customHeight="1">
      <c r="A153" s="30" t="s">
        <v>500</v>
      </c>
      <c r="B153" s="44">
        <v>600</v>
      </c>
      <c r="C153" s="35" t="s">
        <v>497</v>
      </c>
      <c r="D153" s="35" t="s">
        <v>533</v>
      </c>
      <c r="E153" s="35" t="s">
        <v>494</v>
      </c>
      <c r="F153" s="39">
        <v>887.58</v>
      </c>
      <c r="G153" s="39">
        <v>1033.24</v>
      </c>
      <c r="H153" s="39">
        <v>556.5</v>
      </c>
      <c r="I153" s="102">
        <f t="shared" si="16"/>
        <v>53.85970345708645</v>
      </c>
    </row>
    <row r="154" spans="1:9" ht="114" customHeight="1">
      <c r="A154" s="30" t="s">
        <v>72</v>
      </c>
      <c r="B154" s="44">
        <v>600</v>
      </c>
      <c r="C154" s="35" t="s">
        <v>496</v>
      </c>
      <c r="D154" s="35" t="s">
        <v>73</v>
      </c>
      <c r="E154" s="35"/>
      <c r="F154" s="39">
        <f aca="true" t="shared" si="32" ref="F154:H156">F155</f>
        <v>0</v>
      </c>
      <c r="G154" s="39">
        <f t="shared" si="32"/>
        <v>148.35</v>
      </c>
      <c r="H154" s="39">
        <f t="shared" si="32"/>
        <v>79.84</v>
      </c>
      <c r="I154" s="102">
        <f t="shared" si="16"/>
        <v>53.818672059319184</v>
      </c>
    </row>
    <row r="155" spans="1:9" ht="55.5" customHeight="1">
      <c r="A155" s="42" t="s">
        <v>488</v>
      </c>
      <c r="B155" s="44">
        <v>600</v>
      </c>
      <c r="C155" s="35" t="s">
        <v>496</v>
      </c>
      <c r="D155" s="35" t="s">
        <v>73</v>
      </c>
      <c r="E155" s="35" t="s">
        <v>318</v>
      </c>
      <c r="F155" s="39">
        <f t="shared" si="32"/>
        <v>0</v>
      </c>
      <c r="G155" s="39">
        <f t="shared" si="32"/>
        <v>148.35</v>
      </c>
      <c r="H155" s="39">
        <f t="shared" si="32"/>
        <v>79.84</v>
      </c>
      <c r="I155" s="102">
        <f>H155/G155*100</f>
        <v>53.818672059319184</v>
      </c>
    </row>
    <row r="156" spans="1:9" ht="24" customHeight="1">
      <c r="A156" s="42" t="s">
        <v>489</v>
      </c>
      <c r="B156" s="44">
        <v>600</v>
      </c>
      <c r="C156" s="35" t="s">
        <v>496</v>
      </c>
      <c r="D156" s="35" t="s">
        <v>73</v>
      </c>
      <c r="E156" s="35" t="s">
        <v>285</v>
      </c>
      <c r="F156" s="39">
        <f t="shared" si="32"/>
        <v>0</v>
      </c>
      <c r="G156" s="39">
        <f t="shared" si="32"/>
        <v>148.35</v>
      </c>
      <c r="H156" s="39">
        <f t="shared" si="32"/>
        <v>79.84</v>
      </c>
      <c r="I156" s="102">
        <f>H156/G156*100</f>
        <v>53.818672059319184</v>
      </c>
    </row>
    <row r="157" spans="1:9" ht="34.5" customHeight="1">
      <c r="A157" s="30" t="s">
        <v>575</v>
      </c>
      <c r="B157" s="44">
        <v>600</v>
      </c>
      <c r="C157" s="35" t="s">
        <v>497</v>
      </c>
      <c r="D157" s="35" t="s">
        <v>73</v>
      </c>
      <c r="E157" s="35" t="s">
        <v>493</v>
      </c>
      <c r="F157" s="39">
        <v>0</v>
      </c>
      <c r="G157" s="39">
        <v>148.35</v>
      </c>
      <c r="H157" s="39">
        <v>79.84</v>
      </c>
      <c r="I157" s="102">
        <f>H157/G157*100</f>
        <v>53.818672059319184</v>
      </c>
    </row>
    <row r="158" spans="1:9" ht="155.25" customHeight="1">
      <c r="A158" s="30" t="s">
        <v>657</v>
      </c>
      <c r="B158" s="44">
        <v>600</v>
      </c>
      <c r="C158" s="35" t="s">
        <v>497</v>
      </c>
      <c r="D158" s="35" t="s">
        <v>623</v>
      </c>
      <c r="E158" s="35"/>
      <c r="F158" s="39">
        <v>0</v>
      </c>
      <c r="G158" s="39">
        <f aca="true" t="shared" si="33" ref="G158:H160">G159</f>
        <v>11134.96</v>
      </c>
      <c r="H158" s="39">
        <f t="shared" si="33"/>
        <v>11134.96</v>
      </c>
      <c r="I158" s="102">
        <f aca="true" t="shared" si="34" ref="I158:I227">H158/G158*100</f>
        <v>100</v>
      </c>
    </row>
    <row r="159" spans="1:9" ht="33.75">
      <c r="A159" s="30" t="s">
        <v>626</v>
      </c>
      <c r="B159" s="44">
        <v>600</v>
      </c>
      <c r="C159" s="35" t="s">
        <v>497</v>
      </c>
      <c r="D159" s="35" t="s">
        <v>623</v>
      </c>
      <c r="E159" s="35" t="s">
        <v>625</v>
      </c>
      <c r="F159" s="39">
        <v>0</v>
      </c>
      <c r="G159" s="39">
        <f t="shared" si="33"/>
        <v>11134.96</v>
      </c>
      <c r="H159" s="39">
        <f t="shared" si="33"/>
        <v>11134.96</v>
      </c>
      <c r="I159" s="102">
        <f t="shared" si="34"/>
        <v>100</v>
      </c>
    </row>
    <row r="160" spans="1:9" ht="12.75">
      <c r="A160" s="30" t="s">
        <v>628</v>
      </c>
      <c r="B160" s="44">
        <v>600</v>
      </c>
      <c r="C160" s="35" t="s">
        <v>497</v>
      </c>
      <c r="D160" s="35" t="s">
        <v>623</v>
      </c>
      <c r="E160" s="35" t="s">
        <v>627</v>
      </c>
      <c r="F160" s="39">
        <v>0</v>
      </c>
      <c r="G160" s="39">
        <f t="shared" si="33"/>
        <v>11134.96</v>
      </c>
      <c r="H160" s="39">
        <f t="shared" si="33"/>
        <v>11134.96</v>
      </c>
      <c r="I160" s="102">
        <f t="shared" si="34"/>
        <v>100</v>
      </c>
    </row>
    <row r="161" spans="1:9" ht="33.75">
      <c r="A161" s="30" t="s">
        <v>629</v>
      </c>
      <c r="B161" s="44">
        <v>600</v>
      </c>
      <c r="C161" s="35" t="s">
        <v>497</v>
      </c>
      <c r="D161" s="35" t="s">
        <v>623</v>
      </c>
      <c r="E161" s="35" t="s">
        <v>624</v>
      </c>
      <c r="F161" s="39">
        <v>0</v>
      </c>
      <c r="G161" s="39">
        <v>11134.96</v>
      </c>
      <c r="H161" s="39">
        <v>11134.96</v>
      </c>
      <c r="I161" s="102">
        <f t="shared" si="34"/>
        <v>100</v>
      </c>
    </row>
    <row r="162" spans="1:9" ht="12.75">
      <c r="A162" s="30" t="s">
        <v>642</v>
      </c>
      <c r="B162" s="44">
        <v>600</v>
      </c>
      <c r="C162" s="35" t="s">
        <v>640</v>
      </c>
      <c r="D162" s="35"/>
      <c r="E162" s="35"/>
      <c r="F162" s="109">
        <f aca="true" t="shared" si="35" ref="F162:H164">F163</f>
        <v>0</v>
      </c>
      <c r="G162" s="109">
        <f t="shared" si="35"/>
        <v>40.32</v>
      </c>
      <c r="H162" s="109">
        <f t="shared" si="35"/>
        <v>40.32</v>
      </c>
      <c r="I162" s="102">
        <f t="shared" si="34"/>
        <v>100</v>
      </c>
    </row>
    <row r="163" spans="1:9" ht="12.75">
      <c r="A163" s="30" t="s">
        <v>641</v>
      </c>
      <c r="B163" s="44">
        <v>600</v>
      </c>
      <c r="C163" s="35" t="s">
        <v>639</v>
      </c>
      <c r="D163" s="35"/>
      <c r="E163" s="35"/>
      <c r="F163" s="39">
        <f t="shared" si="35"/>
        <v>0</v>
      </c>
      <c r="G163" s="39">
        <f t="shared" si="35"/>
        <v>40.32</v>
      </c>
      <c r="H163" s="39">
        <f t="shared" si="35"/>
        <v>40.32</v>
      </c>
      <c r="I163" s="102">
        <f t="shared" si="34"/>
        <v>100</v>
      </c>
    </row>
    <row r="164" spans="1:9" ht="22.5">
      <c r="A164" s="30" t="s">
        <v>551</v>
      </c>
      <c r="B164" s="44">
        <v>600</v>
      </c>
      <c r="C164" s="35" t="s">
        <v>639</v>
      </c>
      <c r="D164" s="35" t="s">
        <v>503</v>
      </c>
      <c r="E164" s="35"/>
      <c r="F164" s="39">
        <f t="shared" si="35"/>
        <v>0</v>
      </c>
      <c r="G164" s="39">
        <f t="shared" si="35"/>
        <v>40.32</v>
      </c>
      <c r="H164" s="39">
        <f t="shared" si="35"/>
        <v>40.32</v>
      </c>
      <c r="I164" s="102">
        <f t="shared" si="34"/>
        <v>100</v>
      </c>
    </row>
    <row r="165" spans="1:9" ht="22.5">
      <c r="A165" s="30" t="s">
        <v>557</v>
      </c>
      <c r="B165" s="44">
        <v>600</v>
      </c>
      <c r="C165" s="35" t="s">
        <v>639</v>
      </c>
      <c r="D165" s="35" t="s">
        <v>507</v>
      </c>
      <c r="E165" s="35"/>
      <c r="F165" s="39">
        <f>F166</f>
        <v>0</v>
      </c>
      <c r="G165" s="39">
        <f>G166+G170</f>
        <v>40.32</v>
      </c>
      <c r="H165" s="39">
        <f>H166+H170</f>
        <v>40.32</v>
      </c>
      <c r="I165" s="102">
        <f t="shared" si="34"/>
        <v>100</v>
      </c>
    </row>
    <row r="166" spans="1:9" ht="45">
      <c r="A166" s="30" t="s">
        <v>643</v>
      </c>
      <c r="B166" s="44">
        <v>600</v>
      </c>
      <c r="C166" s="35" t="s">
        <v>639</v>
      </c>
      <c r="D166" s="35" t="s">
        <v>644</v>
      </c>
      <c r="E166" s="35"/>
      <c r="F166" s="39">
        <f>F167</f>
        <v>0</v>
      </c>
      <c r="G166" s="39">
        <f aca="true" t="shared" si="36" ref="G166:H168">G167</f>
        <v>36</v>
      </c>
      <c r="H166" s="39">
        <f t="shared" si="36"/>
        <v>36</v>
      </c>
      <c r="I166" s="102">
        <f t="shared" si="34"/>
        <v>100</v>
      </c>
    </row>
    <row r="167" spans="1:9" ht="22.5">
      <c r="A167" s="42" t="s">
        <v>390</v>
      </c>
      <c r="B167" s="44">
        <v>600</v>
      </c>
      <c r="C167" s="35" t="s">
        <v>639</v>
      </c>
      <c r="D167" s="35" t="s">
        <v>644</v>
      </c>
      <c r="E167" s="35" t="s">
        <v>389</v>
      </c>
      <c r="F167" s="39">
        <f>F168</f>
        <v>0</v>
      </c>
      <c r="G167" s="39">
        <f t="shared" si="36"/>
        <v>36</v>
      </c>
      <c r="H167" s="39">
        <f t="shared" si="36"/>
        <v>36</v>
      </c>
      <c r="I167" s="102">
        <f t="shared" si="34"/>
        <v>100</v>
      </c>
    </row>
    <row r="168" spans="1:9" ht="33" customHeight="1">
      <c r="A168" s="42" t="s">
        <v>391</v>
      </c>
      <c r="B168" s="44">
        <v>600</v>
      </c>
      <c r="C168" s="35" t="s">
        <v>639</v>
      </c>
      <c r="D168" s="35" t="s">
        <v>644</v>
      </c>
      <c r="E168" s="35" t="s">
        <v>320</v>
      </c>
      <c r="F168" s="39">
        <f>F169</f>
        <v>0</v>
      </c>
      <c r="G168" s="39">
        <f t="shared" si="36"/>
        <v>36</v>
      </c>
      <c r="H168" s="39">
        <f t="shared" si="36"/>
        <v>36</v>
      </c>
      <c r="I168" s="102">
        <f t="shared" si="34"/>
        <v>100</v>
      </c>
    </row>
    <row r="169" spans="1:9" ht="32.25" customHeight="1">
      <c r="A169" s="30" t="s">
        <v>500</v>
      </c>
      <c r="B169" s="44">
        <v>600</v>
      </c>
      <c r="C169" s="35" t="s">
        <v>639</v>
      </c>
      <c r="D169" s="35" t="s">
        <v>644</v>
      </c>
      <c r="E169" s="35" t="s">
        <v>494</v>
      </c>
      <c r="F169" s="39">
        <v>0</v>
      </c>
      <c r="G169" s="39">
        <v>36</v>
      </c>
      <c r="H169" s="39">
        <v>36</v>
      </c>
      <c r="I169" s="102">
        <f t="shared" si="34"/>
        <v>100</v>
      </c>
    </row>
    <row r="170" spans="1:9" ht="55.5" customHeight="1">
      <c r="A170" s="30" t="s">
        <v>645</v>
      </c>
      <c r="B170" s="44">
        <v>600</v>
      </c>
      <c r="C170" s="35" t="s">
        <v>639</v>
      </c>
      <c r="D170" s="35" t="s">
        <v>646</v>
      </c>
      <c r="E170" s="35"/>
      <c r="F170" s="39">
        <f aca="true" t="shared" si="37" ref="F170:H172">F171</f>
        <v>0</v>
      </c>
      <c r="G170" s="39">
        <f t="shared" si="37"/>
        <v>4.32</v>
      </c>
      <c r="H170" s="39">
        <f t="shared" si="37"/>
        <v>4.32</v>
      </c>
      <c r="I170" s="102">
        <f t="shared" si="34"/>
        <v>100</v>
      </c>
    </row>
    <row r="171" spans="1:9" ht="22.5">
      <c r="A171" s="30" t="s">
        <v>390</v>
      </c>
      <c r="B171" s="44">
        <v>600</v>
      </c>
      <c r="C171" s="35" t="s">
        <v>639</v>
      </c>
      <c r="D171" s="35" t="s">
        <v>646</v>
      </c>
      <c r="E171" s="35" t="s">
        <v>389</v>
      </c>
      <c r="F171" s="39">
        <f t="shared" si="37"/>
        <v>0</v>
      </c>
      <c r="G171" s="39">
        <f t="shared" si="37"/>
        <v>4.32</v>
      </c>
      <c r="H171" s="39">
        <f t="shared" si="37"/>
        <v>4.32</v>
      </c>
      <c r="I171" s="102">
        <f t="shared" si="34"/>
        <v>100</v>
      </c>
    </row>
    <row r="172" spans="1:9" ht="31.5" customHeight="1">
      <c r="A172" s="30" t="s">
        <v>391</v>
      </c>
      <c r="B172" s="44">
        <v>600</v>
      </c>
      <c r="C172" s="35" t="s">
        <v>639</v>
      </c>
      <c r="D172" s="35" t="s">
        <v>646</v>
      </c>
      <c r="E172" s="35" t="s">
        <v>320</v>
      </c>
      <c r="F172" s="39">
        <f t="shared" si="37"/>
        <v>0</v>
      </c>
      <c r="G172" s="39">
        <f t="shared" si="37"/>
        <v>4.32</v>
      </c>
      <c r="H172" s="39">
        <f t="shared" si="37"/>
        <v>4.32</v>
      </c>
      <c r="I172" s="102">
        <f t="shared" si="34"/>
        <v>100</v>
      </c>
    </row>
    <row r="173" spans="1:9" ht="31.5" customHeight="1">
      <c r="A173" s="30" t="s">
        <v>500</v>
      </c>
      <c r="B173" s="44">
        <v>600</v>
      </c>
      <c r="C173" s="35" t="s">
        <v>639</v>
      </c>
      <c r="D173" s="35" t="s">
        <v>646</v>
      </c>
      <c r="E173" s="35" t="s">
        <v>494</v>
      </c>
      <c r="F173" s="39">
        <v>0</v>
      </c>
      <c r="G173" s="39">
        <v>4.32</v>
      </c>
      <c r="H173" s="39">
        <v>4.32</v>
      </c>
      <c r="I173" s="102">
        <f t="shared" si="34"/>
        <v>100</v>
      </c>
    </row>
    <row r="174" spans="1:9" ht="9.75" customHeight="1">
      <c r="A174" s="32" t="s">
        <v>242</v>
      </c>
      <c r="B174" s="44">
        <v>600</v>
      </c>
      <c r="C174" s="35">
        <v>1000</v>
      </c>
      <c r="D174" s="35"/>
      <c r="E174" s="35"/>
      <c r="F174" s="39">
        <f aca="true" t="shared" si="38" ref="F174:H180">F175</f>
        <v>62.69</v>
      </c>
      <c r="G174" s="39">
        <f t="shared" si="38"/>
        <v>62.69</v>
      </c>
      <c r="H174" s="39">
        <f t="shared" si="38"/>
        <v>30.04</v>
      </c>
      <c r="I174" s="102">
        <f t="shared" si="34"/>
        <v>47.91832828202266</v>
      </c>
    </row>
    <row r="175" spans="1:9" ht="10.5" customHeight="1">
      <c r="A175" s="31" t="s">
        <v>243</v>
      </c>
      <c r="B175" s="44">
        <v>600</v>
      </c>
      <c r="C175" s="35">
        <v>1001</v>
      </c>
      <c r="D175" s="34"/>
      <c r="E175" s="35"/>
      <c r="F175" s="39">
        <f t="shared" si="38"/>
        <v>62.69</v>
      </c>
      <c r="G175" s="39">
        <f t="shared" si="38"/>
        <v>62.69</v>
      </c>
      <c r="H175" s="39">
        <f t="shared" si="38"/>
        <v>30.04</v>
      </c>
      <c r="I175" s="102">
        <f t="shared" si="34"/>
        <v>47.91832828202266</v>
      </c>
    </row>
    <row r="176" spans="1:9" ht="21" customHeight="1">
      <c r="A176" s="30" t="s">
        <v>551</v>
      </c>
      <c r="B176" s="44">
        <v>600</v>
      </c>
      <c r="C176" s="35">
        <v>1001</v>
      </c>
      <c r="D176" s="34" t="s">
        <v>503</v>
      </c>
      <c r="E176" s="41"/>
      <c r="F176" s="39">
        <f>F178</f>
        <v>62.69</v>
      </c>
      <c r="G176" s="39">
        <f>G178</f>
        <v>62.69</v>
      </c>
      <c r="H176" s="39">
        <f>H178</f>
        <v>30.04</v>
      </c>
      <c r="I176" s="102">
        <f t="shared" si="34"/>
        <v>47.91832828202266</v>
      </c>
    </row>
    <row r="177" spans="1:9" ht="34.5" customHeight="1">
      <c r="A177" s="30" t="s">
        <v>387</v>
      </c>
      <c r="B177" s="44">
        <v>0</v>
      </c>
      <c r="C177" s="35">
        <v>1001</v>
      </c>
      <c r="D177" s="34" t="s">
        <v>507</v>
      </c>
      <c r="E177" s="41"/>
      <c r="F177" s="39">
        <f>F178</f>
        <v>62.69</v>
      </c>
      <c r="G177" s="39">
        <f>G178</f>
        <v>62.69</v>
      </c>
      <c r="H177" s="39">
        <f>H178</f>
        <v>30.04</v>
      </c>
      <c r="I177" s="102">
        <f t="shared" si="34"/>
        <v>47.91832828202266</v>
      </c>
    </row>
    <row r="178" spans="1:9" ht="44.25" customHeight="1">
      <c r="A178" s="31" t="s">
        <v>617</v>
      </c>
      <c r="B178" s="44">
        <v>600</v>
      </c>
      <c r="C178" s="35">
        <v>1001</v>
      </c>
      <c r="D178" s="34" t="s">
        <v>511</v>
      </c>
      <c r="E178" s="35"/>
      <c r="F178" s="39">
        <f t="shared" si="38"/>
        <v>62.69</v>
      </c>
      <c r="G178" s="39">
        <f t="shared" si="38"/>
        <v>62.69</v>
      </c>
      <c r="H178" s="39">
        <f t="shared" si="38"/>
        <v>30.04</v>
      </c>
      <c r="I178" s="102">
        <f t="shared" si="34"/>
        <v>47.91832828202266</v>
      </c>
    </row>
    <row r="179" spans="1:9" ht="21" customHeight="1">
      <c r="A179" s="32" t="s">
        <v>393</v>
      </c>
      <c r="B179" s="44">
        <v>600</v>
      </c>
      <c r="C179" s="34" t="s">
        <v>394</v>
      </c>
      <c r="D179" s="34" t="s">
        <v>511</v>
      </c>
      <c r="E179" s="34" t="s">
        <v>397</v>
      </c>
      <c r="F179" s="39">
        <f t="shared" si="38"/>
        <v>62.69</v>
      </c>
      <c r="G179" s="39">
        <f t="shared" si="38"/>
        <v>62.69</v>
      </c>
      <c r="H179" s="39">
        <f t="shared" si="38"/>
        <v>30.04</v>
      </c>
      <c r="I179" s="102">
        <f t="shared" si="34"/>
        <v>47.91832828202266</v>
      </c>
    </row>
    <row r="180" spans="1:9" ht="11.25" customHeight="1">
      <c r="A180" s="32" t="s">
        <v>395</v>
      </c>
      <c r="B180" s="44">
        <v>600</v>
      </c>
      <c r="C180" s="34" t="s">
        <v>394</v>
      </c>
      <c r="D180" s="34" t="s">
        <v>511</v>
      </c>
      <c r="E180" s="34" t="s">
        <v>396</v>
      </c>
      <c r="F180" s="39">
        <f t="shared" si="38"/>
        <v>62.69</v>
      </c>
      <c r="G180" s="39">
        <f t="shared" si="38"/>
        <v>62.69</v>
      </c>
      <c r="H180" s="39">
        <f t="shared" si="38"/>
        <v>30.04</v>
      </c>
      <c r="I180" s="102">
        <f t="shared" si="34"/>
        <v>47.91832828202266</v>
      </c>
    </row>
    <row r="181" spans="1:9" ht="11.25" customHeight="1">
      <c r="A181" s="48" t="s">
        <v>182</v>
      </c>
      <c r="B181" s="44">
        <v>600</v>
      </c>
      <c r="C181" s="34" t="s">
        <v>394</v>
      </c>
      <c r="D181" s="34" t="s">
        <v>511</v>
      </c>
      <c r="E181" s="34" t="s">
        <v>183</v>
      </c>
      <c r="F181" s="39">
        <v>62.69</v>
      </c>
      <c r="G181" s="39">
        <v>62.69</v>
      </c>
      <c r="H181" s="39">
        <v>30.04</v>
      </c>
      <c r="I181" s="102">
        <f t="shared" si="34"/>
        <v>47.91832828202266</v>
      </c>
    </row>
    <row r="182" spans="1:9" ht="11.25" customHeight="1">
      <c r="A182" s="141" t="s">
        <v>127</v>
      </c>
      <c r="B182" s="44">
        <v>600</v>
      </c>
      <c r="C182" s="34" t="s">
        <v>126</v>
      </c>
      <c r="D182" s="34"/>
      <c r="E182" s="34"/>
      <c r="F182" s="39">
        <f aca="true" t="shared" si="39" ref="F182:H185">F183</f>
        <v>0</v>
      </c>
      <c r="G182" s="39">
        <f t="shared" si="39"/>
        <v>9.17</v>
      </c>
      <c r="H182" s="39">
        <f t="shared" si="39"/>
        <v>9.17</v>
      </c>
      <c r="I182" s="102">
        <f t="shared" si="34"/>
        <v>100</v>
      </c>
    </row>
    <row r="183" spans="1:9" ht="33" customHeight="1">
      <c r="A183" s="141" t="s">
        <v>36</v>
      </c>
      <c r="B183" s="44">
        <v>600</v>
      </c>
      <c r="C183" s="34" t="s">
        <v>119</v>
      </c>
      <c r="D183" s="34"/>
      <c r="E183" s="34"/>
      <c r="F183" s="39">
        <f t="shared" si="39"/>
        <v>0</v>
      </c>
      <c r="G183" s="39">
        <f t="shared" si="39"/>
        <v>9.17</v>
      </c>
      <c r="H183" s="39">
        <f t="shared" si="39"/>
        <v>9.17</v>
      </c>
      <c r="I183" s="102">
        <f t="shared" si="34"/>
        <v>100</v>
      </c>
    </row>
    <row r="184" spans="1:9" ht="23.25" customHeight="1">
      <c r="A184" s="30" t="s">
        <v>551</v>
      </c>
      <c r="B184" s="44">
        <v>600</v>
      </c>
      <c r="C184" s="35" t="s">
        <v>119</v>
      </c>
      <c r="D184" s="35" t="s">
        <v>503</v>
      </c>
      <c r="E184" s="35"/>
      <c r="F184" s="39">
        <f t="shared" si="39"/>
        <v>0</v>
      </c>
      <c r="G184" s="39">
        <f t="shared" si="39"/>
        <v>9.17</v>
      </c>
      <c r="H184" s="39">
        <f t="shared" si="39"/>
        <v>9.17</v>
      </c>
      <c r="I184" s="102">
        <f t="shared" si="34"/>
        <v>100</v>
      </c>
    </row>
    <row r="185" spans="1:9" ht="23.25" customHeight="1">
      <c r="A185" s="30" t="s">
        <v>557</v>
      </c>
      <c r="B185" s="44">
        <v>600</v>
      </c>
      <c r="C185" s="35" t="s">
        <v>119</v>
      </c>
      <c r="D185" s="35" t="s">
        <v>507</v>
      </c>
      <c r="E185" s="35"/>
      <c r="F185" s="39">
        <f t="shared" si="39"/>
        <v>0</v>
      </c>
      <c r="G185" s="39">
        <f t="shared" si="39"/>
        <v>9.17</v>
      </c>
      <c r="H185" s="39">
        <f t="shared" si="39"/>
        <v>9.17</v>
      </c>
      <c r="I185" s="102">
        <f t="shared" si="34"/>
        <v>100</v>
      </c>
    </row>
    <row r="186" spans="1:9" ht="68.25" customHeight="1">
      <c r="A186" s="30" t="s">
        <v>120</v>
      </c>
      <c r="B186" s="44">
        <v>600</v>
      </c>
      <c r="C186" s="35" t="s">
        <v>119</v>
      </c>
      <c r="D186" s="35" t="s">
        <v>121</v>
      </c>
      <c r="E186" s="35"/>
      <c r="F186" s="39">
        <f>F188</f>
        <v>0</v>
      </c>
      <c r="G186" s="39">
        <f aca="true" t="shared" si="40" ref="G186:H188">G187</f>
        <v>9.17</v>
      </c>
      <c r="H186" s="39">
        <f t="shared" si="40"/>
        <v>9.17</v>
      </c>
      <c r="I186" s="102">
        <f t="shared" si="34"/>
        <v>100</v>
      </c>
    </row>
    <row r="187" spans="1:9" ht="11.25" customHeight="1">
      <c r="A187" s="30" t="s">
        <v>74</v>
      </c>
      <c r="B187" s="44">
        <v>600</v>
      </c>
      <c r="C187" s="35" t="s">
        <v>119</v>
      </c>
      <c r="D187" s="35" t="s">
        <v>121</v>
      </c>
      <c r="E187" s="35" t="s">
        <v>35</v>
      </c>
      <c r="F187" s="39">
        <f>F188</f>
        <v>0</v>
      </c>
      <c r="G187" s="39">
        <f t="shared" si="40"/>
        <v>9.17</v>
      </c>
      <c r="H187" s="39">
        <f t="shared" si="40"/>
        <v>9.17</v>
      </c>
      <c r="I187" s="102">
        <f t="shared" si="34"/>
        <v>100</v>
      </c>
    </row>
    <row r="188" spans="1:9" ht="11.25" customHeight="1">
      <c r="A188" s="30" t="s">
        <v>122</v>
      </c>
      <c r="B188" s="44">
        <v>600</v>
      </c>
      <c r="C188" s="35" t="s">
        <v>119</v>
      </c>
      <c r="D188" s="35" t="s">
        <v>121</v>
      </c>
      <c r="E188" s="35" t="s">
        <v>123</v>
      </c>
      <c r="F188" s="39">
        <f>F189</f>
        <v>0</v>
      </c>
      <c r="G188" s="39">
        <f t="shared" si="40"/>
        <v>9.17</v>
      </c>
      <c r="H188" s="39">
        <f t="shared" si="40"/>
        <v>9.17</v>
      </c>
      <c r="I188" s="102">
        <f t="shared" si="34"/>
        <v>100</v>
      </c>
    </row>
    <row r="189" spans="1:9" ht="42.75" customHeight="1">
      <c r="A189" s="30" t="s">
        <v>124</v>
      </c>
      <c r="B189" s="44">
        <v>600</v>
      </c>
      <c r="C189" s="35" t="s">
        <v>119</v>
      </c>
      <c r="D189" s="35" t="s">
        <v>121</v>
      </c>
      <c r="E189" s="35" t="s">
        <v>125</v>
      </c>
      <c r="F189" s="39">
        <v>0</v>
      </c>
      <c r="G189" s="39">
        <v>9.17</v>
      </c>
      <c r="H189" s="39">
        <v>9.17</v>
      </c>
      <c r="I189" s="102">
        <f t="shared" si="34"/>
        <v>100</v>
      </c>
    </row>
    <row r="190" spans="1:9" ht="12.75">
      <c r="A190" s="32" t="s">
        <v>385</v>
      </c>
      <c r="B190" s="44"/>
      <c r="C190" s="34"/>
      <c r="D190" s="34"/>
      <c r="E190" s="34"/>
      <c r="F190" s="39"/>
      <c r="G190" s="39"/>
      <c r="H190" s="39"/>
      <c r="I190" s="102"/>
    </row>
    <row r="191" spans="1:9" ht="18.75" customHeight="1">
      <c r="A191" s="30" t="s">
        <v>551</v>
      </c>
      <c r="B191" s="44">
        <v>600</v>
      </c>
      <c r="C191" s="34" t="s">
        <v>212</v>
      </c>
      <c r="D191" s="34" t="s">
        <v>503</v>
      </c>
      <c r="E191" s="34"/>
      <c r="F191" s="39">
        <f aca="true" t="shared" si="41" ref="F191:H195">F192</f>
        <v>547.78</v>
      </c>
      <c r="G191" s="39">
        <f t="shared" si="41"/>
        <v>547.78</v>
      </c>
      <c r="H191" s="39">
        <f t="shared" si="41"/>
        <v>432.23</v>
      </c>
      <c r="I191" s="102">
        <f t="shared" si="34"/>
        <v>78.90576508817409</v>
      </c>
    </row>
    <row r="192" spans="1:9" ht="43.5" customHeight="1">
      <c r="A192" s="30" t="s">
        <v>383</v>
      </c>
      <c r="B192" s="44">
        <v>600</v>
      </c>
      <c r="C192" s="34" t="s">
        <v>384</v>
      </c>
      <c r="D192" s="34" t="s">
        <v>504</v>
      </c>
      <c r="E192" s="34"/>
      <c r="F192" s="40">
        <f t="shared" si="41"/>
        <v>547.78</v>
      </c>
      <c r="G192" s="40">
        <f t="shared" si="41"/>
        <v>547.78</v>
      </c>
      <c r="H192" s="40">
        <f t="shared" si="41"/>
        <v>432.23</v>
      </c>
      <c r="I192" s="102">
        <f t="shared" si="34"/>
        <v>78.90576508817409</v>
      </c>
    </row>
    <row r="193" spans="1:9" ht="54.75" customHeight="1">
      <c r="A193" s="30" t="s">
        <v>558</v>
      </c>
      <c r="B193" s="44">
        <v>600</v>
      </c>
      <c r="C193" s="34" t="s">
        <v>384</v>
      </c>
      <c r="D193" s="34" t="s">
        <v>502</v>
      </c>
      <c r="E193" s="34"/>
      <c r="F193" s="40">
        <f t="shared" si="41"/>
        <v>547.78</v>
      </c>
      <c r="G193" s="40">
        <f t="shared" si="41"/>
        <v>547.78</v>
      </c>
      <c r="H193" s="40">
        <f t="shared" si="41"/>
        <v>432.23</v>
      </c>
      <c r="I193" s="102">
        <f t="shared" si="34"/>
        <v>78.90576508817409</v>
      </c>
    </row>
    <row r="194" spans="1:9" ht="56.25">
      <c r="A194" s="30" t="s">
        <v>381</v>
      </c>
      <c r="B194" s="44">
        <v>600</v>
      </c>
      <c r="C194" s="34" t="s">
        <v>384</v>
      </c>
      <c r="D194" s="34" t="s">
        <v>502</v>
      </c>
      <c r="E194" s="34" t="s">
        <v>318</v>
      </c>
      <c r="F194" s="39">
        <f t="shared" si="41"/>
        <v>547.78</v>
      </c>
      <c r="G194" s="39">
        <f t="shared" si="41"/>
        <v>547.78</v>
      </c>
      <c r="H194" s="39">
        <f t="shared" si="41"/>
        <v>432.23</v>
      </c>
      <c r="I194" s="102">
        <f t="shared" si="34"/>
        <v>78.90576508817409</v>
      </c>
    </row>
    <row r="195" spans="1:9" ht="21.75" customHeight="1">
      <c r="A195" s="30" t="s">
        <v>334</v>
      </c>
      <c r="B195" s="44">
        <v>600</v>
      </c>
      <c r="C195" s="34" t="s">
        <v>384</v>
      </c>
      <c r="D195" s="34" t="s">
        <v>502</v>
      </c>
      <c r="E195" s="34" t="s">
        <v>285</v>
      </c>
      <c r="F195" s="39">
        <f t="shared" si="41"/>
        <v>547.78</v>
      </c>
      <c r="G195" s="39">
        <f t="shared" si="41"/>
        <v>547.78</v>
      </c>
      <c r="H195" s="39">
        <f t="shared" si="41"/>
        <v>432.23</v>
      </c>
      <c r="I195" s="102">
        <f t="shared" si="34"/>
        <v>78.90576508817409</v>
      </c>
    </row>
    <row r="196" spans="1:9" ht="31.5" customHeight="1">
      <c r="A196" s="30" t="s">
        <v>575</v>
      </c>
      <c r="B196" s="44">
        <v>600</v>
      </c>
      <c r="C196" s="34" t="s">
        <v>384</v>
      </c>
      <c r="D196" s="34" t="s">
        <v>502</v>
      </c>
      <c r="E196" s="34" t="s">
        <v>493</v>
      </c>
      <c r="F196" s="39">
        <v>547.78</v>
      </c>
      <c r="G196" s="39">
        <v>547.78</v>
      </c>
      <c r="H196" s="39">
        <v>432.23</v>
      </c>
      <c r="I196" s="102">
        <f t="shared" si="34"/>
        <v>78.90576508817409</v>
      </c>
    </row>
    <row r="197" spans="1:9" ht="12.75">
      <c r="A197" s="29" t="s">
        <v>301</v>
      </c>
      <c r="B197" s="44">
        <v>600</v>
      </c>
      <c r="C197" s="35" t="s">
        <v>477</v>
      </c>
      <c r="D197" s="35"/>
      <c r="E197" s="35"/>
      <c r="F197" s="39">
        <f>F199+F207</f>
        <v>11072.91</v>
      </c>
      <c r="G197" s="39">
        <f>G199+G207</f>
        <v>11133.030000000002</v>
      </c>
      <c r="H197" s="39">
        <f>H199+H207</f>
        <v>7837.52</v>
      </c>
      <c r="I197" s="102">
        <f t="shared" si="34"/>
        <v>70.3988042787992</v>
      </c>
    </row>
    <row r="198" spans="1:9" ht="22.5">
      <c r="A198" s="29" t="s">
        <v>482</v>
      </c>
      <c r="B198" s="44"/>
      <c r="C198" s="35"/>
      <c r="D198" s="35"/>
      <c r="E198" s="35"/>
      <c r="F198" s="39"/>
      <c r="G198" s="39"/>
      <c r="H198" s="39"/>
      <c r="I198" s="102"/>
    </row>
    <row r="199" spans="1:9" ht="12.75">
      <c r="A199" s="29" t="s">
        <v>244</v>
      </c>
      <c r="B199" s="44">
        <v>600</v>
      </c>
      <c r="C199" s="35" t="s">
        <v>478</v>
      </c>
      <c r="D199" s="35"/>
      <c r="E199" s="35"/>
      <c r="F199" s="39">
        <f aca="true" t="shared" si="42" ref="F199:H204">F200</f>
        <v>6175.02</v>
      </c>
      <c r="G199" s="39">
        <f t="shared" si="42"/>
        <v>6175.02</v>
      </c>
      <c r="H199" s="39">
        <f t="shared" si="42"/>
        <v>4180</v>
      </c>
      <c r="I199" s="102">
        <f t="shared" si="34"/>
        <v>67.69208844667709</v>
      </c>
    </row>
    <row r="200" spans="1:9" ht="45">
      <c r="A200" s="29" t="s">
        <v>472</v>
      </c>
      <c r="B200" s="44">
        <v>600</v>
      </c>
      <c r="C200" s="35" t="s">
        <v>478</v>
      </c>
      <c r="D200" s="35" t="s">
        <v>510</v>
      </c>
      <c r="E200" s="35"/>
      <c r="F200" s="39">
        <f t="shared" si="42"/>
        <v>6175.02</v>
      </c>
      <c r="G200" s="39">
        <f>G201</f>
        <v>6175.02</v>
      </c>
      <c r="H200" s="39">
        <f>H201</f>
        <v>4180</v>
      </c>
      <c r="I200" s="102">
        <f t="shared" si="34"/>
        <v>67.69208844667709</v>
      </c>
    </row>
    <row r="201" spans="1:9" ht="33.75" customHeight="1">
      <c r="A201" s="29" t="s">
        <v>476</v>
      </c>
      <c r="B201" s="44">
        <v>600</v>
      </c>
      <c r="C201" s="35" t="s">
        <v>478</v>
      </c>
      <c r="D201" s="35" t="s">
        <v>647</v>
      </c>
      <c r="E201" s="35"/>
      <c r="F201" s="39">
        <f t="shared" si="42"/>
        <v>6175.02</v>
      </c>
      <c r="G201" s="39">
        <f>G202</f>
        <v>6175.02</v>
      </c>
      <c r="H201" s="39">
        <f>H202</f>
        <v>4180</v>
      </c>
      <c r="I201" s="102">
        <f t="shared" si="34"/>
        <v>67.69208844667709</v>
      </c>
    </row>
    <row r="202" spans="1:9" ht="99.75" customHeight="1">
      <c r="A202" s="29" t="s">
        <v>181</v>
      </c>
      <c r="B202" s="44">
        <v>600</v>
      </c>
      <c r="C202" s="35" t="s">
        <v>478</v>
      </c>
      <c r="D202" s="35" t="s">
        <v>512</v>
      </c>
      <c r="E202" s="35"/>
      <c r="F202" s="39">
        <f t="shared" si="42"/>
        <v>6175.02</v>
      </c>
      <c r="G202" s="39">
        <f t="shared" si="42"/>
        <v>6175.02</v>
      </c>
      <c r="H202" s="39">
        <f t="shared" si="42"/>
        <v>4180</v>
      </c>
      <c r="I202" s="102">
        <f t="shared" si="34"/>
        <v>67.69208844667709</v>
      </c>
    </row>
    <row r="203" spans="1:9" ht="33.75">
      <c r="A203" s="29" t="s">
        <v>479</v>
      </c>
      <c r="B203" s="44">
        <v>600</v>
      </c>
      <c r="C203" s="35" t="s">
        <v>478</v>
      </c>
      <c r="D203" s="35" t="s">
        <v>512</v>
      </c>
      <c r="E203" s="35" t="s">
        <v>288</v>
      </c>
      <c r="F203" s="39">
        <f t="shared" si="42"/>
        <v>6175.02</v>
      </c>
      <c r="G203" s="39">
        <f t="shared" si="42"/>
        <v>6175.02</v>
      </c>
      <c r="H203" s="39">
        <f t="shared" si="42"/>
        <v>4180</v>
      </c>
      <c r="I203" s="102">
        <f t="shared" si="34"/>
        <v>67.69208844667709</v>
      </c>
    </row>
    <row r="204" spans="1:9" ht="12.75">
      <c r="A204" s="29" t="s">
        <v>480</v>
      </c>
      <c r="B204" s="44">
        <v>600</v>
      </c>
      <c r="C204" s="35" t="s">
        <v>478</v>
      </c>
      <c r="D204" s="35" t="s">
        <v>512</v>
      </c>
      <c r="E204" s="35" t="s">
        <v>481</v>
      </c>
      <c r="F204" s="39">
        <f t="shared" si="42"/>
        <v>6175.02</v>
      </c>
      <c r="G204" s="39">
        <f t="shared" si="42"/>
        <v>6175.02</v>
      </c>
      <c r="H204" s="39">
        <f t="shared" si="42"/>
        <v>4180</v>
      </c>
      <c r="I204" s="102">
        <f t="shared" si="34"/>
        <v>67.69208844667709</v>
      </c>
    </row>
    <row r="205" spans="1:9" ht="44.25" customHeight="1">
      <c r="A205" s="29" t="s">
        <v>499</v>
      </c>
      <c r="B205" s="44">
        <v>600</v>
      </c>
      <c r="C205" s="35" t="s">
        <v>478</v>
      </c>
      <c r="D205" s="35" t="s">
        <v>512</v>
      </c>
      <c r="E205" s="35" t="s">
        <v>498</v>
      </c>
      <c r="F205" s="39">
        <v>6175.02</v>
      </c>
      <c r="G205" s="39">
        <v>6175.02</v>
      </c>
      <c r="H205" s="39">
        <v>4180</v>
      </c>
      <c r="I205" s="102">
        <f t="shared" si="34"/>
        <v>67.69208844667709</v>
      </c>
    </row>
    <row r="206" spans="1:9" ht="22.5">
      <c r="A206" s="29" t="s">
        <v>386</v>
      </c>
      <c r="B206" s="44" t="s">
        <v>294</v>
      </c>
      <c r="C206" s="35"/>
      <c r="D206" s="35"/>
      <c r="E206" s="35"/>
      <c r="F206" s="39"/>
      <c r="G206" s="39"/>
      <c r="H206" s="39"/>
      <c r="I206" s="112"/>
    </row>
    <row r="207" spans="1:9" ht="12.75">
      <c r="A207" s="29" t="s">
        <v>244</v>
      </c>
      <c r="B207" s="44">
        <v>600</v>
      </c>
      <c r="C207" s="35" t="s">
        <v>478</v>
      </c>
      <c r="D207" s="35"/>
      <c r="E207" s="35"/>
      <c r="F207" s="39">
        <f aca="true" t="shared" si="43" ref="F207:H212">F208</f>
        <v>4897.89</v>
      </c>
      <c r="G207" s="39">
        <f t="shared" si="43"/>
        <v>4958.010000000001</v>
      </c>
      <c r="H207" s="39">
        <f t="shared" si="43"/>
        <v>3657.52</v>
      </c>
      <c r="I207" s="102">
        <f t="shared" si="34"/>
        <v>73.76991978636588</v>
      </c>
    </row>
    <row r="208" spans="1:9" ht="45">
      <c r="A208" s="29" t="s">
        <v>472</v>
      </c>
      <c r="B208" s="44">
        <v>600</v>
      </c>
      <c r="C208" s="35" t="s">
        <v>478</v>
      </c>
      <c r="D208" s="35" t="s">
        <v>510</v>
      </c>
      <c r="E208" s="35"/>
      <c r="F208" s="39">
        <f t="shared" si="43"/>
        <v>4897.89</v>
      </c>
      <c r="G208" s="39">
        <f t="shared" si="43"/>
        <v>4958.010000000001</v>
      </c>
      <c r="H208" s="39">
        <f t="shared" si="43"/>
        <v>3657.52</v>
      </c>
      <c r="I208" s="102">
        <f t="shared" si="34"/>
        <v>73.76991978636588</v>
      </c>
    </row>
    <row r="209" spans="1:9" ht="45">
      <c r="A209" s="29" t="s">
        <v>483</v>
      </c>
      <c r="B209" s="44">
        <v>600</v>
      </c>
      <c r="C209" s="35" t="s">
        <v>478</v>
      </c>
      <c r="D209" s="35" t="s">
        <v>648</v>
      </c>
      <c r="E209" s="35"/>
      <c r="F209" s="39">
        <f t="shared" si="43"/>
        <v>4897.89</v>
      </c>
      <c r="G209" s="39">
        <f>G210+G214+G215+G223+G219</f>
        <v>4958.010000000001</v>
      </c>
      <c r="H209" s="39">
        <f>H210+H214+H215+H223+H219</f>
        <v>3657.52</v>
      </c>
      <c r="I209" s="102">
        <f t="shared" si="34"/>
        <v>73.76991978636588</v>
      </c>
    </row>
    <row r="210" spans="1:9" ht="111.75" customHeight="1">
      <c r="A210" s="30" t="s">
        <v>180</v>
      </c>
      <c r="B210" s="44">
        <v>600</v>
      </c>
      <c r="C210" s="35" t="s">
        <v>478</v>
      </c>
      <c r="D210" s="35" t="s">
        <v>509</v>
      </c>
      <c r="E210" s="35"/>
      <c r="F210" s="39">
        <f t="shared" si="43"/>
        <v>4897.89</v>
      </c>
      <c r="G210" s="39">
        <f t="shared" si="43"/>
        <v>4812.11</v>
      </c>
      <c r="H210" s="39">
        <v>3522</v>
      </c>
      <c r="I210" s="102">
        <f t="shared" si="34"/>
        <v>73.19034685408272</v>
      </c>
    </row>
    <row r="211" spans="1:9" ht="33.75">
      <c r="A211" s="29" t="s">
        <v>479</v>
      </c>
      <c r="B211" s="44">
        <v>600</v>
      </c>
      <c r="C211" s="35" t="s">
        <v>478</v>
      </c>
      <c r="D211" s="35" t="s">
        <v>509</v>
      </c>
      <c r="E211" s="35" t="s">
        <v>288</v>
      </c>
      <c r="F211" s="39">
        <f t="shared" si="43"/>
        <v>4897.89</v>
      </c>
      <c r="G211" s="39">
        <f t="shared" si="43"/>
        <v>4812.11</v>
      </c>
      <c r="H211" s="39">
        <f t="shared" si="43"/>
        <v>3522</v>
      </c>
      <c r="I211" s="102">
        <f t="shared" si="34"/>
        <v>73.19034685408272</v>
      </c>
    </row>
    <row r="212" spans="1:9" ht="12.75">
      <c r="A212" s="29" t="s">
        <v>480</v>
      </c>
      <c r="B212" s="44">
        <v>600</v>
      </c>
      <c r="C212" s="35" t="s">
        <v>478</v>
      </c>
      <c r="D212" s="35" t="s">
        <v>509</v>
      </c>
      <c r="E212" s="35" t="s">
        <v>481</v>
      </c>
      <c r="F212" s="39">
        <f t="shared" si="43"/>
        <v>4897.89</v>
      </c>
      <c r="G212" s="39">
        <f t="shared" si="43"/>
        <v>4812.11</v>
      </c>
      <c r="H212" s="39">
        <f t="shared" si="43"/>
        <v>3522</v>
      </c>
      <c r="I212" s="102">
        <f t="shared" si="34"/>
        <v>73.19034685408272</v>
      </c>
    </row>
    <row r="213" spans="1:9" ht="45.75" customHeight="1">
      <c r="A213" s="29" t="s">
        <v>499</v>
      </c>
      <c r="B213" s="44">
        <v>600</v>
      </c>
      <c r="C213" s="35" t="s">
        <v>478</v>
      </c>
      <c r="D213" s="35" t="s">
        <v>509</v>
      </c>
      <c r="E213" s="35" t="s">
        <v>498</v>
      </c>
      <c r="F213" s="39">
        <v>4897.89</v>
      </c>
      <c r="G213" s="108">
        <v>4812.11</v>
      </c>
      <c r="H213" s="108">
        <v>3522</v>
      </c>
      <c r="I213" s="102">
        <f t="shared" si="34"/>
        <v>73.19034685408272</v>
      </c>
    </row>
    <row r="214" spans="1:9" ht="12.75" customHeight="1">
      <c r="A214" s="29" t="s">
        <v>37</v>
      </c>
      <c r="B214" s="44">
        <v>600</v>
      </c>
      <c r="C214" s="35" t="s">
        <v>478</v>
      </c>
      <c r="D214" s="35" t="s">
        <v>75</v>
      </c>
      <c r="E214" s="35" t="s">
        <v>38</v>
      </c>
      <c r="F214" s="39">
        <v>0</v>
      </c>
      <c r="G214" s="108">
        <v>0.06</v>
      </c>
      <c r="H214" s="108">
        <v>0.06</v>
      </c>
      <c r="I214" s="102">
        <v>0</v>
      </c>
    </row>
    <row r="215" spans="1:9" ht="114" customHeight="1">
      <c r="A215" s="30" t="s">
        <v>77</v>
      </c>
      <c r="B215" s="44">
        <v>600</v>
      </c>
      <c r="C215" s="35" t="s">
        <v>478</v>
      </c>
      <c r="D215" s="35" t="s">
        <v>76</v>
      </c>
      <c r="E215" s="35"/>
      <c r="F215" s="39">
        <f aca="true" t="shared" si="44" ref="F215:H216">F216</f>
        <v>0</v>
      </c>
      <c r="G215" s="39">
        <f t="shared" si="44"/>
        <v>54.64</v>
      </c>
      <c r="H215" s="39">
        <f t="shared" si="44"/>
        <v>54.64</v>
      </c>
      <c r="I215" s="102">
        <f aca="true" t="shared" si="45" ref="I215:I226">H215/G215*100</f>
        <v>100</v>
      </c>
    </row>
    <row r="216" spans="1:9" ht="35.25" customHeight="1">
      <c r="A216" s="29" t="s">
        <v>479</v>
      </c>
      <c r="B216" s="44">
        <v>600</v>
      </c>
      <c r="C216" s="35" t="s">
        <v>478</v>
      </c>
      <c r="D216" s="35" t="s">
        <v>76</v>
      </c>
      <c r="E216" s="35" t="s">
        <v>288</v>
      </c>
      <c r="F216" s="39">
        <f t="shared" si="44"/>
        <v>0</v>
      </c>
      <c r="G216" s="39">
        <f t="shared" si="44"/>
        <v>54.64</v>
      </c>
      <c r="H216" s="39">
        <f t="shared" si="44"/>
        <v>54.64</v>
      </c>
      <c r="I216" s="102">
        <f t="shared" si="45"/>
        <v>100</v>
      </c>
    </row>
    <row r="217" spans="1:9" ht="13.5" customHeight="1">
      <c r="A217" s="29" t="s">
        <v>480</v>
      </c>
      <c r="B217" s="44">
        <v>600</v>
      </c>
      <c r="C217" s="35" t="s">
        <v>478</v>
      </c>
      <c r="D217" s="35" t="s">
        <v>76</v>
      </c>
      <c r="E217" s="35" t="s">
        <v>481</v>
      </c>
      <c r="F217" s="39">
        <f>F218</f>
        <v>0</v>
      </c>
      <c r="G217" s="39">
        <f>G218</f>
        <v>54.64</v>
      </c>
      <c r="H217" s="39">
        <f>H218</f>
        <v>54.64</v>
      </c>
      <c r="I217" s="102">
        <f t="shared" si="45"/>
        <v>100</v>
      </c>
    </row>
    <row r="218" spans="1:9" ht="48" customHeight="1">
      <c r="A218" s="29" t="s">
        <v>499</v>
      </c>
      <c r="B218" s="44">
        <v>600</v>
      </c>
      <c r="C218" s="35" t="s">
        <v>478</v>
      </c>
      <c r="D218" s="35" t="s">
        <v>76</v>
      </c>
      <c r="E218" s="35" t="s">
        <v>498</v>
      </c>
      <c r="F218" s="39">
        <v>0</v>
      </c>
      <c r="G218" s="108">
        <v>54.64</v>
      </c>
      <c r="H218" s="108">
        <v>54.64</v>
      </c>
      <c r="I218" s="102">
        <f t="shared" si="45"/>
        <v>100</v>
      </c>
    </row>
    <row r="219" spans="1:9" ht="123.75" customHeight="1">
      <c r="A219" s="30" t="s">
        <v>473</v>
      </c>
      <c r="B219" s="44">
        <v>600</v>
      </c>
      <c r="C219" s="35" t="s">
        <v>478</v>
      </c>
      <c r="D219" s="35" t="s">
        <v>654</v>
      </c>
      <c r="E219" s="35"/>
      <c r="F219" s="39">
        <f aca="true" t="shared" si="46" ref="F219:H220">F220</f>
        <v>0</v>
      </c>
      <c r="G219" s="39">
        <f t="shared" si="46"/>
        <v>31.14</v>
      </c>
      <c r="H219" s="39">
        <f t="shared" si="46"/>
        <v>20.76</v>
      </c>
      <c r="I219" s="102">
        <f t="shared" si="45"/>
        <v>66.66666666666667</v>
      </c>
    </row>
    <row r="220" spans="1:9" ht="36.75" customHeight="1">
      <c r="A220" s="29" t="s">
        <v>479</v>
      </c>
      <c r="B220" s="44">
        <v>600</v>
      </c>
      <c r="C220" s="35" t="s">
        <v>478</v>
      </c>
      <c r="D220" s="35" t="s">
        <v>654</v>
      </c>
      <c r="E220" s="35" t="s">
        <v>288</v>
      </c>
      <c r="F220" s="39">
        <f t="shared" si="46"/>
        <v>0</v>
      </c>
      <c r="G220" s="39">
        <f t="shared" si="46"/>
        <v>31.14</v>
      </c>
      <c r="H220" s="39">
        <f t="shared" si="46"/>
        <v>20.76</v>
      </c>
      <c r="I220" s="102">
        <f t="shared" si="45"/>
        <v>66.66666666666667</v>
      </c>
    </row>
    <row r="221" spans="1:9" ht="13.5" customHeight="1">
      <c r="A221" s="29" t="s">
        <v>480</v>
      </c>
      <c r="B221" s="44">
        <v>600</v>
      </c>
      <c r="C221" s="35" t="s">
        <v>478</v>
      </c>
      <c r="D221" s="35" t="s">
        <v>654</v>
      </c>
      <c r="E221" s="35" t="s">
        <v>481</v>
      </c>
      <c r="F221" s="39">
        <f>F222</f>
        <v>0</v>
      </c>
      <c r="G221" s="39">
        <f>G222</f>
        <v>31.14</v>
      </c>
      <c r="H221" s="39">
        <f>H222</f>
        <v>20.76</v>
      </c>
      <c r="I221" s="102">
        <f t="shared" si="45"/>
        <v>66.66666666666667</v>
      </c>
    </row>
    <row r="222" spans="1:9" ht="45.75" customHeight="1">
      <c r="A222" s="29" t="s">
        <v>499</v>
      </c>
      <c r="B222" s="44">
        <v>600</v>
      </c>
      <c r="C222" s="35" t="s">
        <v>478</v>
      </c>
      <c r="D222" s="35" t="s">
        <v>654</v>
      </c>
      <c r="E222" s="35" t="s">
        <v>498</v>
      </c>
      <c r="F222" s="39">
        <v>0</v>
      </c>
      <c r="G222" s="108">
        <v>31.14</v>
      </c>
      <c r="H222" s="108">
        <v>20.76</v>
      </c>
      <c r="I222" s="102">
        <f t="shared" si="45"/>
        <v>66.66666666666667</v>
      </c>
    </row>
    <row r="223" spans="1:9" ht="45.75" customHeight="1">
      <c r="A223" s="30" t="s">
        <v>651</v>
      </c>
      <c r="B223" s="44">
        <v>600</v>
      </c>
      <c r="C223" s="35" t="s">
        <v>478</v>
      </c>
      <c r="D223" s="35" t="s">
        <v>652</v>
      </c>
      <c r="E223" s="35"/>
      <c r="F223" s="39">
        <f aca="true" t="shared" si="47" ref="F223:H225">F224</f>
        <v>0</v>
      </c>
      <c r="G223" s="39">
        <f t="shared" si="47"/>
        <v>60.06</v>
      </c>
      <c r="H223" s="39">
        <f t="shared" si="47"/>
        <v>60.06</v>
      </c>
      <c r="I223" s="102">
        <f t="shared" si="45"/>
        <v>100</v>
      </c>
    </row>
    <row r="224" spans="1:9" ht="33.75" customHeight="1">
      <c r="A224" s="29" t="s">
        <v>479</v>
      </c>
      <c r="B224" s="44">
        <v>600</v>
      </c>
      <c r="C224" s="35" t="s">
        <v>478</v>
      </c>
      <c r="D224" s="35" t="s">
        <v>652</v>
      </c>
      <c r="E224" s="35" t="s">
        <v>288</v>
      </c>
      <c r="F224" s="39">
        <f t="shared" si="47"/>
        <v>0</v>
      </c>
      <c r="G224" s="39">
        <f t="shared" si="47"/>
        <v>60.06</v>
      </c>
      <c r="H224" s="39">
        <f t="shared" si="47"/>
        <v>60.06</v>
      </c>
      <c r="I224" s="102">
        <f t="shared" si="45"/>
        <v>100</v>
      </c>
    </row>
    <row r="225" spans="1:9" ht="12" customHeight="1">
      <c r="A225" s="29" t="s">
        <v>480</v>
      </c>
      <c r="B225" s="44">
        <v>600</v>
      </c>
      <c r="C225" s="35" t="s">
        <v>478</v>
      </c>
      <c r="D225" s="35" t="s">
        <v>652</v>
      </c>
      <c r="E225" s="35" t="s">
        <v>481</v>
      </c>
      <c r="F225" s="39">
        <f t="shared" si="47"/>
        <v>0</v>
      </c>
      <c r="G225" s="39">
        <f t="shared" si="47"/>
        <v>60.06</v>
      </c>
      <c r="H225" s="39">
        <f t="shared" si="47"/>
        <v>60.06</v>
      </c>
      <c r="I225" s="102">
        <f t="shared" si="45"/>
        <v>100</v>
      </c>
    </row>
    <row r="226" spans="1:9" ht="13.5" customHeight="1">
      <c r="A226" s="29" t="s">
        <v>653</v>
      </c>
      <c r="B226" s="44">
        <v>600</v>
      </c>
      <c r="C226" s="35" t="s">
        <v>478</v>
      </c>
      <c r="D226" s="35" t="s">
        <v>652</v>
      </c>
      <c r="E226" s="35" t="s">
        <v>38</v>
      </c>
      <c r="F226" s="39">
        <v>0</v>
      </c>
      <c r="G226" s="39">
        <v>60.06</v>
      </c>
      <c r="H226" s="39">
        <v>60.06</v>
      </c>
      <c r="I226" s="102">
        <f t="shared" si="45"/>
        <v>100</v>
      </c>
    </row>
    <row r="227" spans="1:9" ht="12.75">
      <c r="A227" s="33" t="s">
        <v>186</v>
      </c>
      <c r="B227" s="33"/>
      <c r="C227" s="36"/>
      <c r="D227" s="36"/>
      <c r="E227" s="36"/>
      <c r="F227" s="39">
        <f>F6+F71+F83+F132+F174+F197</f>
        <v>21873.010000000002</v>
      </c>
      <c r="G227" s="39">
        <f>G6+G71+G83+G132+G174+G197+G162+G182</f>
        <v>35539.22</v>
      </c>
      <c r="H227" s="39">
        <f>H6+H71+H83+H132+H174+H197+H162+H182</f>
        <v>26532.66</v>
      </c>
      <c r="I227" s="102">
        <f t="shared" si="34"/>
        <v>74.6574066622734</v>
      </c>
    </row>
    <row r="228" spans="1:9" ht="12.75">
      <c r="A228" s="13"/>
      <c r="B228" s="38"/>
      <c r="C228" s="12"/>
      <c r="D228" s="14"/>
      <c r="E228" s="14"/>
      <c r="F228" s="16"/>
      <c r="G228" s="16"/>
      <c r="H228" s="142"/>
      <c r="I228" s="110"/>
    </row>
    <row r="229" spans="1:8" ht="12.75">
      <c r="A229" s="4"/>
      <c r="B229" s="4"/>
      <c r="C229" s="4"/>
      <c r="D229" s="46"/>
      <c r="E229" s="46"/>
      <c r="F229" s="47"/>
      <c r="G229" s="47"/>
      <c r="H229" s="143"/>
    </row>
    <row r="235" spans="1:2" ht="12.75">
      <c r="A235" s="15"/>
      <c r="B235" s="15"/>
    </row>
    <row r="236" spans="1:2" ht="12.75">
      <c r="A236" s="15"/>
      <c r="B236" s="15"/>
    </row>
    <row r="237" spans="1:8" ht="12.75">
      <c r="A237" s="4"/>
      <c r="B237" s="4"/>
      <c r="C237" s="13"/>
      <c r="D237" s="4"/>
      <c r="E237" s="9"/>
      <c r="F237" s="16"/>
      <c r="G237" s="16"/>
      <c r="H237" s="1"/>
    </row>
    <row r="238" spans="1:8" ht="12.75">
      <c r="A238" s="4"/>
      <c r="B238" s="4"/>
      <c r="C238" s="13"/>
      <c r="D238" s="4"/>
      <c r="E238" s="9"/>
      <c r="F238" s="4"/>
      <c r="G238" s="4"/>
      <c r="H238" s="1"/>
    </row>
    <row r="239" spans="1:8" ht="12.75">
      <c r="A239" s="4"/>
      <c r="B239" s="4"/>
      <c r="C239" s="13"/>
      <c r="D239" s="4"/>
      <c r="E239" s="9"/>
      <c r="F239" s="16"/>
      <c r="G239" s="16"/>
      <c r="H239" s="1"/>
    </row>
    <row r="240" spans="1:8" ht="12.75">
      <c r="A240" s="4"/>
      <c r="B240" s="4"/>
      <c r="C240" s="13"/>
      <c r="D240" s="4"/>
      <c r="E240" s="9"/>
      <c r="F240" s="4"/>
      <c r="G240" s="4"/>
      <c r="H240" s="1"/>
    </row>
    <row r="241" spans="1:8" ht="12.75">
      <c r="A241" s="4"/>
      <c r="B241" s="4"/>
      <c r="C241" s="13"/>
      <c r="D241" s="4"/>
      <c r="E241" s="9"/>
      <c r="F241" s="4"/>
      <c r="G241" s="4"/>
      <c r="H241" s="1"/>
    </row>
    <row r="242" spans="1:8" ht="12.75">
      <c r="A242" s="4"/>
      <c r="B242" s="4"/>
      <c r="C242" s="13"/>
      <c r="D242" s="4"/>
      <c r="E242" s="9"/>
      <c r="F242" s="16"/>
      <c r="G242" s="16"/>
      <c r="H242" s="1"/>
    </row>
    <row r="243" spans="1:8" ht="12.75">
      <c r="A243" s="4"/>
      <c r="B243" s="4"/>
      <c r="C243" s="13"/>
      <c r="D243" s="4"/>
      <c r="E243" s="9"/>
      <c r="F243" s="4"/>
      <c r="G243" s="4"/>
      <c r="H243" s="1"/>
    </row>
    <row r="244" spans="1:8" ht="12.75">
      <c r="A244" s="4"/>
      <c r="B244" s="4"/>
      <c r="C244" s="9"/>
      <c r="D244" s="4"/>
      <c r="E244" s="9"/>
      <c r="F244" s="16"/>
      <c r="G244" s="16"/>
      <c r="H244" s="1"/>
    </row>
    <row r="245" spans="1:8" ht="12.75">
      <c r="A245" s="4"/>
      <c r="B245" s="4"/>
      <c r="C245" s="13"/>
      <c r="D245" s="4"/>
      <c r="E245" s="9"/>
      <c r="F245" s="4"/>
      <c r="G245" s="4"/>
      <c r="H245" s="1"/>
    </row>
    <row r="246" spans="1:8" ht="12.75">
      <c r="A246" s="4"/>
      <c r="B246" s="4"/>
      <c r="C246" s="9"/>
      <c r="D246" s="4"/>
      <c r="E246" s="9"/>
      <c r="F246" s="16"/>
      <c r="G246" s="16"/>
      <c r="H246" s="1"/>
    </row>
    <row r="247" spans="1:8" ht="12.75">
      <c r="A247" s="4"/>
      <c r="B247" s="4"/>
      <c r="C247" s="9"/>
      <c r="D247" s="4"/>
      <c r="E247" s="9"/>
      <c r="F247" s="4"/>
      <c r="G247" s="4"/>
      <c r="H247" s="1"/>
    </row>
    <row r="248" spans="1:8" ht="12.75">
      <c r="A248" s="4"/>
      <c r="B248" s="4"/>
      <c r="C248" s="9"/>
      <c r="D248" s="4"/>
      <c r="E248" s="9"/>
      <c r="F248" s="16"/>
      <c r="G248" s="16"/>
      <c r="H248" s="1"/>
    </row>
    <row r="249" spans="1:8" ht="12.75">
      <c r="A249" s="4"/>
      <c r="B249" s="4"/>
      <c r="C249" s="9"/>
      <c r="D249" s="4"/>
      <c r="E249" s="9"/>
      <c r="F249" s="4"/>
      <c r="G249" s="4"/>
      <c r="H249" s="1"/>
    </row>
  </sheetData>
  <sheetProtection/>
  <mergeCells count="6">
    <mergeCell ref="H2:H4"/>
    <mergeCell ref="I2:I4"/>
    <mergeCell ref="A1:F1"/>
    <mergeCell ref="B2:B4"/>
    <mergeCell ref="G2:G4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Alekseeva</cp:lastModifiedBy>
  <cp:lastPrinted>2015-04-23T07:20:26Z</cp:lastPrinted>
  <dcterms:created xsi:type="dcterms:W3CDTF">2003-08-15T04:54:42Z</dcterms:created>
  <dcterms:modified xsi:type="dcterms:W3CDTF">2015-04-23T07:20:31Z</dcterms:modified>
  <cp:category/>
  <cp:version/>
  <cp:contentType/>
  <cp:contentStatus/>
</cp:coreProperties>
</file>