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0860" windowHeight="4860" tabRatio="601" activeTab="4"/>
  </bookViews>
  <sheets>
    <sheet name="Пр.1" sheetId="1" r:id="rId1"/>
    <sheet name="Пр.2" sheetId="2" r:id="rId2"/>
    <sheet name="Пр.3" sheetId="3" r:id="rId3"/>
    <sheet name="Пр.4" sheetId="4" r:id="rId4"/>
    <sheet name="пояснит" sheetId="5" r:id="rId5"/>
  </sheets>
  <definedNames/>
  <calcPr fullCalcOnLoad="1" refMode="R1C1"/>
</workbook>
</file>

<file path=xl/sharedStrings.xml><?xml version="1.0" encoding="utf-8"?>
<sst xmlns="http://schemas.openxmlformats.org/spreadsheetml/2006/main" count="1451" uniqueCount="496">
  <si>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</si>
  <si>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</si>
  <si>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</si>
  <si>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</si>
  <si>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</si>
  <si>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</si>
  <si>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</si>
  <si>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</si>
  <si>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</si>
  <si>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</si>
  <si>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</si>
  <si>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</si>
  <si>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годов.</t>
  </si>
  <si>
    <t>Сумма на 2015 год</t>
  </si>
  <si>
    <t>тыс.руб.</t>
  </si>
  <si>
    <t>Раздел подраздел</t>
  </si>
  <si>
    <t>Целевая статья</t>
  </si>
  <si>
    <t>Вид расходов</t>
  </si>
  <si>
    <t>0510011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</si>
  <si>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</si>
  <si>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</si>
  <si>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</si>
  <si>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</si>
  <si>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</si>
  <si>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</si>
  <si>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</si>
  <si>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</si>
  <si>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</si>
  <si>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</si>
  <si>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 xml:space="preserve"> Дотации бюджетам сельских поселений на поддержку мер по обеспечению сбалансированности бюджетов
</t>
  </si>
  <si>
    <t>Прочие субсидии бюджетам сельских поселений</t>
  </si>
  <si>
    <t>Субсидии бюджетам  поселений на организацию и проведение аккарицидных обработок мест массового отдыха населения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</si>
  <si>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</si>
  <si>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 поселений на выполнение  государственных полномочий по созданию и обеспечению  деятельности  административных комиссий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</si>
  <si>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</si>
  <si>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</si>
  <si>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</si>
  <si>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</si>
  <si>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</si>
  <si>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</si>
  <si>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</si>
  <si>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</si>
  <si>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</si>
  <si>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</si>
  <si>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020</t>
  </si>
  <si>
    <t xml:space="preserve"> Прочая закупка товаров, работ и услуг для обеспечения государственных (муниципальных) нужд</t>
  </si>
  <si>
    <t>0517508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</si>
  <si>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</si>
  <si>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0437594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</si>
  <si>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</si>
  <si>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7508</t>
  </si>
  <si>
    <t>7594</t>
  </si>
  <si>
    <t xml:space="preserve">Субсидия на содержание автомобильных дорог общего пользования местного значения городских округов, городских и сельских поселений  </t>
  </si>
  <si>
    <t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</si>
  <si>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</si>
  <si>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Расходы на выплату персоналу государственных (муниципальных органов)</t>
  </si>
  <si>
    <t xml:space="preserve">к решению Каратузского сельского Совета депутатов   </t>
  </si>
  <si>
    <t>к уточненному плану   -</t>
  </si>
  <si>
    <t>2.Налоги на товары (работы, услуги), реализуемые на территории РФ: акцизы по подакцизным товарам</t>
  </si>
  <si>
    <t>(продукции ) производимым на территории РФ</t>
  </si>
  <si>
    <t>б) земельный налог :</t>
  </si>
  <si>
    <t xml:space="preserve"> всего : </t>
  </si>
  <si>
    <t>из них :</t>
  </si>
  <si>
    <t>3. Налог на совокупный доход (единый сельско-хозяйственный налог)</t>
  </si>
  <si>
    <t>а) налог на имущество физических лиц     .</t>
  </si>
  <si>
    <t>5.Доходы от использования имущества находящегося в государственной и муниципальной  собственности</t>
  </si>
  <si>
    <t>2331,27 т.руб</t>
  </si>
  <si>
    <t>б) Дотации бюджетам сельских поселений на поддержку мер по обеспечению сбалансированности бюджетов</t>
  </si>
  <si>
    <t>ii</t>
  </si>
  <si>
    <t xml:space="preserve">территории "Каратузского сельсовета" на 2014-2017 годы, муниципальной программы " Создание </t>
  </si>
  <si>
    <t>сельсовета" на 2014-2017 годы</t>
  </si>
  <si>
    <t>сельсовета" на 2014-2017оды</t>
  </si>
  <si>
    <t>сельсовета услугами культурно- досуговых учреждений на 2014-2017 годы</t>
  </si>
  <si>
    <t xml:space="preserve">(за исключением имущества муниципальных бюджетных и автономных учреждений,а также имущества </t>
  </si>
  <si>
    <t xml:space="preserve"> государственных и муниципальных унитарных предприятий, в том числе казенных)</t>
  </si>
  <si>
    <t xml:space="preserve"> деятельности административных комиссий)</t>
  </si>
  <si>
    <t>(прочие поступления от использования имущества,находящегося в собственности сельских поселений</t>
  </si>
  <si>
    <t xml:space="preserve">составили: </t>
  </si>
  <si>
    <t>Всего налоговых и неналоговых доходов поступило :</t>
  </si>
  <si>
    <t>Безвозмездные поступления от других бюджетов бюджетной системы РФ поступили  в сумме</t>
  </si>
  <si>
    <t>, в том числе :</t>
  </si>
  <si>
    <t>1.Дотации бюджетам субъектов РФ и муниципальных образований</t>
  </si>
  <si>
    <t xml:space="preserve">II.Расходы </t>
  </si>
  <si>
    <t xml:space="preserve">Р 0100      " Общегосударственные вопросы " составляет  </t>
  </si>
  <si>
    <t>Р 0102</t>
  </si>
  <si>
    <t xml:space="preserve">"Функционирование высшего должностного лица субъекта РФ и муниципального образования" </t>
  </si>
  <si>
    <t>в сумме:</t>
  </si>
  <si>
    <t>т.руб</t>
  </si>
  <si>
    <t>Р 0103</t>
  </si>
  <si>
    <t xml:space="preserve">"Функционирование  законодательных (представительных )органов государственной </t>
  </si>
  <si>
    <t xml:space="preserve">власти и представительных органов МО"  в сумме:           </t>
  </si>
  <si>
    <t xml:space="preserve">Р 0104    </t>
  </si>
  <si>
    <t>"Функционирование  Правительства РФ ,высших исполнительных органов государст-</t>
  </si>
  <si>
    <t>Р 0400</t>
  </si>
  <si>
    <t>"Национальная экономика" :</t>
  </si>
  <si>
    <t>Р 0408</t>
  </si>
  <si>
    <t>"Транспорт"</t>
  </si>
  <si>
    <t>Р 0500</t>
  </si>
  <si>
    <t>"Жилищно-Коммунальное хозяйство"</t>
  </si>
  <si>
    <t xml:space="preserve">Р 0503      </t>
  </si>
  <si>
    <t xml:space="preserve">"Благоустройство" :  составляет </t>
  </si>
  <si>
    <t xml:space="preserve">в рамках подпрограммы "Организация благоустройства, сбора , вывоза бытовых отходов и мусора на </t>
  </si>
  <si>
    <t xml:space="preserve">условий для обеспечения и повышения комфортности проживания граждан на территории "Каратузского </t>
  </si>
  <si>
    <t xml:space="preserve">Р 1001   </t>
  </si>
  <si>
    <t xml:space="preserve"> "Пенсионное обеспечение"      </t>
  </si>
  <si>
    <t>(иные пенсии, социальные доплаты к пенсиям)</t>
  </si>
  <si>
    <t xml:space="preserve">Р 0801 </t>
  </si>
  <si>
    <t xml:space="preserve">"Культура"  исполнен в сумме </t>
  </si>
  <si>
    <t>в том числе :</t>
  </si>
  <si>
    <t>МБУК Каратузский культурно-досуговый центр "Спутник"</t>
  </si>
  <si>
    <t>Муниципальная программа " Создание условий для организации досуга  и обеспечение жителей Каратузского</t>
  </si>
  <si>
    <t xml:space="preserve">Каратузская поселенческая библиотека им Г.Г.Каратаева : </t>
  </si>
  <si>
    <t>Гл.бухгалтер                                                                     Адольф Л.И.</t>
  </si>
  <si>
    <t xml:space="preserve">Ведомственная структура расходов бюджета Каратузского сельсовета на 2015 год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</si>
  <si>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</si>
  <si>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</si>
  <si>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</si>
  <si>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</si>
  <si>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</si>
  <si>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</si>
  <si>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
</t>
  </si>
  <si>
    <t xml:space="preserve"> 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 договоров аренды указанных земельных участков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</si>
  <si>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</si>
  <si>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бюджета Каратузского сельсовета на 2015 год и плановый период 2016 -2017гг.   </t>
  </si>
  <si>
    <t xml:space="preserve">Акцизы по подакцизным товарам (продукции), производимым на территории Российской Федерации
</t>
  </si>
  <si>
    <t>Организация выборов органов местного самоуправления</t>
  </si>
  <si>
    <t>Исполнено за 1 кв  2015 год</t>
  </si>
  <si>
    <t>Уточненный план по доходам  на 2015 г.</t>
  </si>
  <si>
    <t>Исполнено за 1 кв 2015 г.</t>
  </si>
  <si>
    <t>% исполнения</t>
  </si>
  <si>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</si>
  <si>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</si>
  <si>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</si>
  <si>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</si>
  <si>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>№</t>
  </si>
  <si>
    <t>Всего</t>
  </si>
  <si>
    <t xml:space="preserve">№ </t>
  </si>
  <si>
    <t>I.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</si>
  <si>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</si>
  <si>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</si>
  <si>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</si>
  <si>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</si>
  <si>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</si>
  <si>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</si>
  <si>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</si>
  <si>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</si>
  <si>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</si>
  <si>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</si>
  <si>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</si>
  <si>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</si>
  <si>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</si>
  <si>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</si>
  <si>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</si>
  <si>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</si>
  <si>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</si>
  <si>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</si>
  <si>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</si>
  <si>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</si>
  <si>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</si>
  <si>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</si>
  <si>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</si>
  <si>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</si>
  <si>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</si>
  <si>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</si>
  <si>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</si>
  <si>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</si>
  <si>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</si>
  <si>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</si>
  <si>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</si>
  <si>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</si>
  <si>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</si>
  <si>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</si>
  <si>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</si>
  <si>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</si>
  <si>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</si>
  <si>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</si>
  <si>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</si>
  <si>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</si>
  <si>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</si>
  <si>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</si>
  <si>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</si>
  <si>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</si>
  <si>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</si>
  <si>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</si>
  <si>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</si>
  <si>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</si>
  <si>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</si>
  <si>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</si>
  <si>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</si>
  <si>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</si>
  <si>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</si>
  <si>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</si>
  <si>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</si>
  <si>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</si>
  <si>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</si>
  <si>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</si>
  <si>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</si>
  <si>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</si>
  <si>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</si>
  <si>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</si>
  <si>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</si>
  <si>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</si>
  <si>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</si>
  <si>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</si>
  <si>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</si>
  <si>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</si>
  <si>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</si>
  <si>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</si>
  <si>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</si>
  <si>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</si>
  <si>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</si>
  <si>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</si>
  <si>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</si>
  <si>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</si>
  <si>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</si>
  <si>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</si>
  <si>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</si>
  <si>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</si>
  <si>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</si>
  <si>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</si>
  <si>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</si>
  <si>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</si>
  <si>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</si>
  <si>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</si>
  <si>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</si>
  <si>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</si>
  <si>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Резервные фонды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</si>
  <si>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</si>
  <si>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</si>
  <si>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</si>
  <si>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</si>
  <si>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</si>
  <si>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</si>
  <si>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</si>
  <si>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</si>
  <si>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</si>
  <si>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</si>
  <si>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</si>
  <si>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</si>
  <si>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</si>
  <si>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</si>
  <si>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</si>
  <si>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</si>
  <si>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</si>
  <si>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</si>
  <si>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</si>
  <si>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</si>
  <si>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</si>
  <si>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</si>
  <si>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</si>
  <si>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</si>
  <si>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</si>
  <si>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</si>
  <si>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</si>
  <si>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</si>
  <si>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</si>
  <si>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</si>
  <si>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</si>
  <si>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</si>
  <si>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</si>
  <si>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</si>
  <si>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</si>
  <si>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</si>
  <si>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</si>
  <si>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</si>
  <si>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</si>
  <si>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</si>
  <si>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</si>
  <si>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</si>
  <si>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</si>
  <si>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</si>
  <si>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</si>
  <si>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</si>
  <si>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</si>
  <si>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</si>
  <si>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</si>
  <si>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</si>
  <si>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</si>
  <si>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</si>
  <si>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</si>
  <si>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</si>
  <si>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</si>
  <si>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</si>
  <si>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</si>
  <si>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</si>
  <si>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</si>
  <si>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</si>
  <si>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</si>
  <si>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</si>
  <si>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</si>
  <si>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</si>
  <si>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</si>
  <si>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</si>
  <si>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</si>
  <si>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</si>
  <si>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</si>
  <si>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</si>
  <si>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</si>
  <si>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</si>
  <si>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</si>
  <si>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</si>
  <si>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</si>
  <si>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</si>
  <si>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</si>
  <si>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</si>
  <si>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</si>
  <si>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</si>
  <si>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</si>
  <si>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</si>
  <si>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</si>
  <si>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</si>
  <si>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</si>
  <si>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</si>
  <si>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</si>
  <si>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</si>
  <si>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</si>
  <si>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</si>
  <si>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</si>
  <si>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</si>
  <si>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</si>
  <si>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</si>
  <si>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</si>
  <si>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</si>
  <si>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</si>
  <si>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</si>
  <si>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</si>
  <si>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</si>
  <si>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</si>
  <si>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</si>
  <si>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</si>
  <si>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</si>
  <si>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</si>
  <si>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>0510010</t>
  </si>
  <si>
    <t>0510009</t>
  </si>
  <si>
    <t>0510008</t>
  </si>
  <si>
    <t>0100</t>
  </si>
  <si>
    <t>ДОХОДЫ ОТ ПРОДАЖИ МАТЕРИАЛЬНЫХ И НЕМАТЕРИАЛЬНЫХ АКТИВОВ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</si>
  <si>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</si>
  <si>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</si>
  <si>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</si>
  <si>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</si>
  <si>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</si>
  <si>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</si>
  <si>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</si>
  <si>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</si>
  <si>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</si>
  <si>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</si>
  <si>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</si>
  <si>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</si>
  <si>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</si>
  <si>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</si>
  <si>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</si>
  <si>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</si>
  <si>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</si>
  <si>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</si>
  <si>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</si>
  <si>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</si>
  <si>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</si>
  <si>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</si>
  <si>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</si>
  <si>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</si>
  <si>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</si>
  <si>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</si>
  <si>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</si>
  <si>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</si>
  <si>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</si>
  <si>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</si>
  <si>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</si>
  <si>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</si>
  <si>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</si>
  <si>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</si>
  <si>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</si>
  <si>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</si>
  <si>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</si>
  <si>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</si>
  <si>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</si>
  <si>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</si>
  <si>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</si>
  <si>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</si>
  <si>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</si>
  <si>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</si>
  <si>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</si>
  <si>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</si>
  <si>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</si>
  <si>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</si>
  <si>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</si>
  <si>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</si>
  <si>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</si>
  <si>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</si>
  <si>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</si>
  <si>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 xml:space="preserve">Источники внутреннего финансирования дефицита бюджета Каратузского сельсовета на 2015 год </t>
  </si>
  <si>
    <t xml:space="preserve"> и плановый период 2016-2017 годов.</t>
  </si>
  <si>
    <t>Иные выплаты персоналу государственных (муниципальных) органов , за исключением фонда оплаты труда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</si>
  <si>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</si>
  <si>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</si>
  <si>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</si>
  <si>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</si>
  <si>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</si>
  <si>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</si>
  <si>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</si>
  <si>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</si>
  <si>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</si>
  <si>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</si>
  <si>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</si>
  <si>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</si>
  <si>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</si>
  <si>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</si>
  <si>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</si>
  <si>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</si>
  <si>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</si>
  <si>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</si>
  <si>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</si>
  <si>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</si>
  <si>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</si>
  <si>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</si>
  <si>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</si>
  <si>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</si>
  <si>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</si>
  <si>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</si>
  <si>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</si>
  <si>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</si>
  <si>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</si>
  <si>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</si>
  <si>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</si>
  <si>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</si>
  <si>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</si>
  <si>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ПРОЧИЕ НЕНАЛОГОВЫЕ ДОХОДЫ</t>
  </si>
  <si>
    <t>Невыясненные поступления</t>
  </si>
  <si>
    <t>17</t>
  </si>
  <si>
    <t>180</t>
  </si>
  <si>
    <t>050</t>
  </si>
  <si>
    <t>Невыясненные поступления , зачисляемые в бюджеты сельских поселений</t>
  </si>
  <si>
    <t>1021</t>
  </si>
  <si>
    <t>Субсидии бюджетам сельских 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</si>
  <si>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Исполнено </t>
  </si>
  <si>
    <t>Сумма на год</t>
  </si>
  <si>
    <t xml:space="preserve">Уточненный план </t>
  </si>
  <si>
    <t>наименование  показателей бюджетной классификации</t>
  </si>
  <si>
    <t>Исполнено</t>
  </si>
  <si>
    <t>9031021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</si>
  <si>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непрограммных расходов органов местного самоуправления </t>
  </si>
  <si>
    <t>0511021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</si>
  <si>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</t>
  </si>
  <si>
    <t>Функционирование администрации Каратузского сельсовета в рамках неппрограммных расходов</t>
  </si>
  <si>
    <t>Расходы на выполнение иных работ и услуг: проведение оценки имущества в рамках непрограммных расходов органов местного самоуправления</t>
  </si>
  <si>
    <t>9030030</t>
  </si>
  <si>
    <t xml:space="preserve">                                Пояснительная записка</t>
  </si>
  <si>
    <t xml:space="preserve">"Об исполнении бюджета Каратузского сельсовета за 1 полугодие 2015года </t>
  </si>
  <si>
    <t>Бюджет сельского поселения по доходам исполнен в сумме 10128,19 т.руб., что  составляет</t>
  </si>
  <si>
    <t xml:space="preserve">1.Налог на доходы физических лиц   поступил в сумме. </t>
  </si>
  <si>
    <t>3130,59 т.руб</t>
  </si>
  <si>
    <t>376,87 т.руб</t>
  </si>
  <si>
    <t>5,59 т.руб</t>
  </si>
  <si>
    <t>4.Налог на имущество  исполнен в сумме 1752,54 т.руб в том числе :</t>
  </si>
  <si>
    <t>72,06 т.руб</t>
  </si>
  <si>
    <t>1680,48 т.руб</t>
  </si>
  <si>
    <t>22,81 т.руб</t>
  </si>
  <si>
    <t>5333,4 т.руб.</t>
  </si>
  <si>
    <t>4794,79 т.руб</t>
  </si>
  <si>
    <t>1425,7 т.руб.</t>
  </si>
  <si>
    <t>а).Дотации бюджетам сельских поселений на выравнивание бюджетной обеспеченности</t>
  </si>
  <si>
    <t>3219,69 т.руб</t>
  </si>
  <si>
    <t>2.Субсидии бюджетам бюджетной системы Российской Федерации ( межбюджетные  субсидии )</t>
  </si>
  <si>
    <t xml:space="preserve"> в том числе :</t>
  </si>
  <si>
    <t>137,53 т.руб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</si>
  <si>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</si>
  <si>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3.Субвенции бюджетам субъектов Российской Федерации и муниципальных образований  составили:</t>
  </si>
  <si>
    <t>11,87 т.руб</t>
  </si>
  <si>
    <t>(субвенции бюджетам сельских поселений на выполнение государственных  полномочий по созданию и обеспечению</t>
  </si>
  <si>
    <t>Бюджет Каратузского сельсовета  по расходам исполнен в сумме 9884,17 т.руб.,</t>
  </si>
  <si>
    <t>что составляет 28,9 % к уточненному плану, в том числе по разделам бюджетной классификации:</t>
  </si>
  <si>
    <t xml:space="preserve"> 2410,43 т.руб</t>
  </si>
  <si>
    <t>венной власти субъектов РФ местных администраций" в сумме 1807,29 т.руб</t>
  </si>
  <si>
    <t xml:space="preserve">Р 0113    </t>
  </si>
  <si>
    <t xml:space="preserve"> Другие общегосударственные вопросы </t>
  </si>
  <si>
    <t xml:space="preserve">Р 0310 </t>
  </si>
  <si>
    <t>38,7 т.руб</t>
  </si>
  <si>
    <t xml:space="preserve">Р 0300 </t>
  </si>
  <si>
    <t>Р 0409</t>
  </si>
  <si>
    <t>Р 0412</t>
  </si>
  <si>
    <t>Дорожное хозяйство ( дорожные фонды)</t>
  </si>
  <si>
    <t xml:space="preserve"> Другие вопросы в области национальной  экономики</t>
  </si>
  <si>
    <t xml:space="preserve">        9,92 т.руб</t>
  </si>
  <si>
    <t>Резервный фонд</t>
  </si>
  <si>
    <t>2.Улучшение обеспечения уличным освещением населения муниципального образования Каратузский  сельсовет</t>
  </si>
  <si>
    <t xml:space="preserve">1.Осуществление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 </t>
  </si>
  <si>
    <t xml:space="preserve">3.Приведение в качественное состояние элементов благоустройства территории "Каратузского сельсовета"        </t>
  </si>
  <si>
    <t>4.Расходы бюджетов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</si>
  <si>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 населения в рамках непрограммных расходов органов местного самоуправления</t>
  </si>
  <si>
    <t xml:space="preserve">5.Софинансирование расходов на организацию и проведение акарицидных обработок мест массового отдыха </t>
  </si>
  <si>
    <t xml:space="preserve">Р 1000   </t>
  </si>
  <si>
    <t>Социальная политика</t>
  </si>
  <si>
    <t>(Расходы бюджетов сельских поселений на выполнение государственных  полномочий по созданию и обеспечению</t>
  </si>
  <si>
    <t>Собственные доходы бюджетного учреждения за 6 месяцев 2015 года составили</t>
  </si>
  <si>
    <t>Предпринимательская деятельность бюджетного учреждения за 6 месяцев 2015 года составили</t>
  </si>
  <si>
    <t xml:space="preserve"> к решению Каратузского сельского Совета депутатов от      10.09.2015г. № 30-175         "Об исполнении бюджета Каратузского сельсовета за 1 полугодие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</si>
</sst>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  <numFmt numFmtId="169" formatCode="0.0%"/>
    <numFmt numFmtId="170" formatCode="0.000%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i/>
      <sz val="10"/>
      <name val="Arial Cyr"/>
      <family val="0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6" fillId="0" borderId="12" xfId="0" applyFont="1" applyFill="1" applyBorder="1" applyAlignment="1" applyProtection="1">
      <alignment vertical="justify" wrapText="1"/>
      <protection/>
    </xf>
    <xf numFmtId="0" fontId="1" fillId="0" borderId="17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horizontal="left" vertical="justify" wrapText="1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 applyProtection="1">
      <alignment horizontal="justify" vertical="justify" wrapText="1"/>
      <protection/>
    </xf>
    <xf numFmtId="0" fontId="6" fillId="0" borderId="12" xfId="0" applyFont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Border="1" applyAlignment="1" applyProtection="1">
      <alignment vertical="justify" wrapText="1"/>
      <protection/>
    </xf>
    <xf numFmtId="49" fontId="6" fillId="0" borderId="12" xfId="0" applyNumberFormat="1" applyFont="1" applyFill="1" applyBorder="1" applyAlignment="1" applyProtection="1">
      <alignment horizontal="center" vertical="justify" wrapText="1"/>
      <protection/>
    </xf>
    <xf numFmtId="2" fontId="6" fillId="0" borderId="12" xfId="0" applyNumberFormat="1" applyFont="1" applyBorder="1" applyAlignment="1">
      <alignment vertical="justify" wrapText="1"/>
    </xf>
    <xf numFmtId="49" fontId="6" fillId="0" borderId="12" xfId="0" applyNumberFormat="1" applyFont="1" applyBorder="1" applyAlignment="1" applyProtection="1">
      <alignment horizontal="center" vertical="justify" wrapText="1"/>
      <protection/>
    </xf>
    <xf numFmtId="49" fontId="6" fillId="0" borderId="12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2" xfId="0" applyNumberFormat="1" applyFont="1" applyFill="1" applyBorder="1" applyAlignment="1">
      <alignment horizontal="right" vertical="justify" wrapText="1"/>
    </xf>
    <xf numFmtId="0" fontId="9" fillId="0" borderId="12" xfId="0" applyFont="1" applyFill="1" applyBorder="1" applyAlignment="1" applyProtection="1">
      <alignment horizontal="center" vertical="justify" wrapText="1"/>
      <protection/>
    </xf>
    <xf numFmtId="0" fontId="1" fillId="0" borderId="12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vertical="top" wrapText="1" shrinkToFit="1"/>
      <protection/>
    </xf>
    <xf numFmtId="0" fontId="6" fillId="0" borderId="12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justify" vertical="top" wrapText="1"/>
      <protection/>
    </xf>
    <xf numFmtId="0" fontId="6" fillId="0" borderId="12" xfId="0" applyFont="1" applyFill="1" applyBorder="1" applyAlignment="1">
      <alignment vertical="justify" wrapText="1"/>
    </xf>
    <xf numFmtId="0" fontId="6" fillId="0" borderId="17" xfId="0" applyFont="1" applyFill="1" applyBorder="1" applyAlignment="1">
      <alignment vertical="justify" wrapText="1"/>
    </xf>
    <xf numFmtId="2" fontId="8" fillId="0" borderId="12" xfId="0" applyNumberFormat="1" applyFont="1" applyBorder="1" applyAlignment="1">
      <alignment vertical="justify" wrapText="1"/>
    </xf>
    <xf numFmtId="0" fontId="6" fillId="0" borderId="20" xfId="0" applyFont="1" applyBorder="1" applyAlignment="1" applyProtection="1">
      <alignment/>
      <protection locked="0"/>
    </xf>
    <xf numFmtId="2" fontId="7" fillId="0" borderId="12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2" fontId="6" fillId="0" borderId="12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49" fontId="12" fillId="0" borderId="23" xfId="0" applyNumberFormat="1" applyFont="1" applyBorder="1" applyAlignment="1">
      <alignment horizontal="left" vertical="center" wrapText="1"/>
    </xf>
    <xf numFmtId="168" fontId="12" fillId="0" borderId="23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justify" wrapText="1"/>
      <protection/>
    </xf>
    <xf numFmtId="4" fontId="6" fillId="0" borderId="17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0" fontId="11" fillId="0" borderId="12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 vertical="top"/>
      <protection/>
    </xf>
    <xf numFmtId="169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/>
    </xf>
    <xf numFmtId="2" fontId="15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 horizontal="center"/>
    </xf>
    <xf numFmtId="169" fontId="18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169" fontId="17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169" fontId="1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7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justify" vertical="top" wrapText="1"/>
      <protection/>
    </xf>
    <xf numFmtId="2" fontId="6" fillId="0" borderId="0" xfId="0" applyNumberFormat="1" applyFont="1" applyBorder="1" applyAlignment="1">
      <alignment vertical="justify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F20"/>
    </sheetView>
  </sheetViews>
  <sheetFormatPr defaultColWidth="9.00390625" defaultRowHeight="12.75"/>
  <cols>
    <col min="1" max="1" width="2.75390625" style="0" customWidth="1"/>
    <col min="2" max="2" width="18.25390625" style="0" customWidth="1"/>
    <col min="3" max="3" width="36.625" style="0" customWidth="1"/>
    <col min="4" max="5" width="8.625" style="0" customWidth="1"/>
    <col min="6" max="6" width="8.00390625" style="0" customWidth="1"/>
  </cols>
  <sheetData>
    <row r="1" spans="1:5" ht="21" customHeight="1">
      <c r="A1" s="2"/>
      <c r="B1" s="23"/>
      <c r="C1" s="23" t="s">
        <v>133</v>
      </c>
      <c r="D1" s="2"/>
      <c r="E1" s="2"/>
    </row>
    <row r="2" spans="1:5" ht="38.25" customHeight="1">
      <c r="A2" s="2"/>
      <c r="B2" s="23"/>
      <c r="C2" s="165" t="s">
        <v>495</v>
      </c>
      <c r="D2" s="165"/>
      <c r="E2" s="165"/>
    </row>
    <row r="3" spans="1:5" ht="12.75">
      <c r="A3" s="2"/>
      <c r="B3" s="23"/>
      <c r="C3" s="24"/>
      <c r="D3" s="2"/>
      <c r="E3" s="3"/>
    </row>
    <row r="4" spans="1:5" ht="12.75">
      <c r="A4" s="2" t="s">
        <v>137</v>
      </c>
      <c r="B4" s="23" t="s">
        <v>390</v>
      </c>
      <c r="C4" s="23"/>
      <c r="D4" s="2"/>
      <c r="E4" s="2"/>
    </row>
    <row r="5" spans="1:5" ht="12.75">
      <c r="A5" s="2"/>
      <c r="B5" s="23" t="s">
        <v>391</v>
      </c>
      <c r="C5" s="23"/>
      <c r="D5" s="2"/>
      <c r="E5" s="2"/>
    </row>
    <row r="6" spans="1:5" ht="12.75">
      <c r="A6" s="2"/>
      <c r="B6" s="2"/>
      <c r="C6" s="2"/>
      <c r="D6" s="22" t="s">
        <v>138</v>
      </c>
      <c r="E6" s="4"/>
    </row>
    <row r="7" spans="1:6" ht="12.75">
      <c r="A7" s="25" t="s">
        <v>136</v>
      </c>
      <c r="B7" s="32" t="s">
        <v>139</v>
      </c>
      <c r="C7" s="27" t="s">
        <v>140</v>
      </c>
      <c r="D7" s="162" t="s">
        <v>13</v>
      </c>
      <c r="E7" s="162" t="s">
        <v>11</v>
      </c>
      <c r="F7" s="162" t="s">
        <v>126</v>
      </c>
    </row>
    <row r="8" spans="1:6" ht="12.75">
      <c r="A8" s="26" t="s">
        <v>141</v>
      </c>
      <c r="B8" s="31" t="s">
        <v>142</v>
      </c>
      <c r="C8" s="28" t="s">
        <v>143</v>
      </c>
      <c r="D8" s="163"/>
      <c r="E8" s="163"/>
      <c r="F8" s="163"/>
    </row>
    <row r="9" spans="1:6" ht="12.75">
      <c r="A9" s="26"/>
      <c r="B9" s="31"/>
      <c r="C9" s="28" t="s">
        <v>144</v>
      </c>
      <c r="D9" s="163"/>
      <c r="E9" s="163"/>
      <c r="F9" s="163"/>
    </row>
    <row r="10" spans="1:6" ht="12.75">
      <c r="A10" s="26"/>
      <c r="B10" s="31" t="s">
        <v>145</v>
      </c>
      <c r="C10" s="28" t="s">
        <v>146</v>
      </c>
      <c r="D10" s="163"/>
      <c r="E10" s="163"/>
      <c r="F10" s="163"/>
    </row>
    <row r="11" spans="1:6" ht="9.75" customHeight="1">
      <c r="A11" s="29"/>
      <c r="B11" s="33"/>
      <c r="C11" s="30" t="s">
        <v>147</v>
      </c>
      <c r="D11" s="164"/>
      <c r="E11" s="164"/>
      <c r="F11" s="164"/>
    </row>
    <row r="12" spans="1:6" ht="23.25" customHeight="1">
      <c r="A12" s="8">
        <v>1</v>
      </c>
      <c r="B12" s="11" t="s">
        <v>167</v>
      </c>
      <c r="C12" s="46" t="s">
        <v>228</v>
      </c>
      <c r="D12" s="94">
        <f aca="true" t="shared" si="0" ref="D12:F13">D13</f>
        <v>1660.880000000001</v>
      </c>
      <c r="E12" s="94">
        <f t="shared" si="0"/>
        <v>691.4800000000032</v>
      </c>
      <c r="F12" s="94">
        <f t="shared" si="0"/>
        <v>-244.02000000000044</v>
      </c>
    </row>
    <row r="13" spans="1:7" ht="13.5" customHeight="1">
      <c r="A13" s="8">
        <v>2</v>
      </c>
      <c r="B13" s="11" t="s">
        <v>229</v>
      </c>
      <c r="C13" s="46" t="s">
        <v>230</v>
      </c>
      <c r="D13" s="93">
        <f t="shared" si="0"/>
        <v>1660.880000000001</v>
      </c>
      <c r="E13" s="93">
        <f t="shared" si="0"/>
        <v>691.4800000000032</v>
      </c>
      <c r="F13" s="93">
        <f t="shared" si="0"/>
        <v>-244.02000000000044</v>
      </c>
      <c r="G13" s="6"/>
    </row>
    <row r="14" spans="1:7" ht="23.25" customHeight="1">
      <c r="A14" s="8">
        <v>3</v>
      </c>
      <c r="B14" s="9" t="s">
        <v>168</v>
      </c>
      <c r="C14" s="56" t="s">
        <v>227</v>
      </c>
      <c r="D14" s="93">
        <f>D18+D15</f>
        <v>1660.880000000001</v>
      </c>
      <c r="E14" s="93">
        <f>E18+E15</f>
        <v>691.4800000000032</v>
      </c>
      <c r="F14" s="93">
        <f>F18+F15</f>
        <v>-244.02000000000044</v>
      </c>
      <c r="G14" s="6"/>
    </row>
    <row r="15" spans="1:7" ht="16.5" customHeight="1">
      <c r="A15" s="8">
        <v>4</v>
      </c>
      <c r="B15" s="9" t="s">
        <v>169</v>
      </c>
      <c r="C15" s="46" t="s">
        <v>148</v>
      </c>
      <c r="D15" s="44">
        <f aca="true" t="shared" si="1" ref="D15:F16">D16</f>
        <v>-21736.1</v>
      </c>
      <c r="E15" s="44">
        <f t="shared" si="1"/>
        <v>-33529.71</v>
      </c>
      <c r="F15" s="44">
        <f t="shared" si="1"/>
        <v>-10128.19</v>
      </c>
      <c r="G15" s="21"/>
    </row>
    <row r="16" spans="1:6" ht="22.5">
      <c r="A16" s="8">
        <v>5</v>
      </c>
      <c r="B16" s="9" t="s">
        <v>170</v>
      </c>
      <c r="C16" s="46" t="s">
        <v>149</v>
      </c>
      <c r="D16" s="44">
        <f t="shared" si="1"/>
        <v>-21736.1</v>
      </c>
      <c r="E16" s="44">
        <f t="shared" si="1"/>
        <v>-33529.71</v>
      </c>
      <c r="F16" s="44">
        <f t="shared" si="1"/>
        <v>-10128.19</v>
      </c>
    </row>
    <row r="17" spans="1:6" ht="24" customHeight="1">
      <c r="A17" s="10">
        <v>6</v>
      </c>
      <c r="B17" s="9" t="s">
        <v>171</v>
      </c>
      <c r="C17" s="46" t="s">
        <v>150</v>
      </c>
      <c r="D17" s="45">
        <v>-21736.1</v>
      </c>
      <c r="E17" s="45">
        <v>-33529.71</v>
      </c>
      <c r="F17" s="45">
        <v>-10128.19</v>
      </c>
    </row>
    <row r="18" spans="1:6" ht="15.75" customHeight="1">
      <c r="A18" s="10">
        <v>7</v>
      </c>
      <c r="B18" s="9" t="s">
        <v>172</v>
      </c>
      <c r="C18" s="46" t="s">
        <v>231</v>
      </c>
      <c r="D18" s="44">
        <f aca="true" t="shared" si="2" ref="D18:F19">D19</f>
        <v>23396.98</v>
      </c>
      <c r="E18" s="44">
        <f t="shared" si="2"/>
        <v>34221.19</v>
      </c>
      <c r="F18" s="44">
        <f t="shared" si="2"/>
        <v>9884.17</v>
      </c>
    </row>
    <row r="19" spans="1:6" ht="22.5">
      <c r="A19" s="10">
        <v>8</v>
      </c>
      <c r="B19" s="9" t="s">
        <v>232</v>
      </c>
      <c r="C19" s="46" t="s">
        <v>151</v>
      </c>
      <c r="D19" s="44">
        <f t="shared" si="2"/>
        <v>23396.98</v>
      </c>
      <c r="E19" s="44">
        <f t="shared" si="2"/>
        <v>34221.19</v>
      </c>
      <c r="F19" s="44">
        <f t="shared" si="2"/>
        <v>9884.17</v>
      </c>
    </row>
    <row r="20" spans="1:6" ht="22.5">
      <c r="A20" s="10">
        <v>9</v>
      </c>
      <c r="B20" s="9" t="s">
        <v>173</v>
      </c>
      <c r="C20" s="46" t="s">
        <v>152</v>
      </c>
      <c r="D20" s="45">
        <v>23396.98</v>
      </c>
      <c r="E20" s="45">
        <v>34221.19</v>
      </c>
      <c r="F20" s="45">
        <v>9884.17</v>
      </c>
    </row>
  </sheetData>
  <sheetProtection/>
  <mergeCells count="4">
    <mergeCell ref="E7:E11"/>
    <mergeCell ref="C2:E2"/>
    <mergeCell ref="D7:D11"/>
    <mergeCell ref="F7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zoomScale="115" zoomScaleNormal="115" zoomScalePageLayoutView="0" workbookViewId="0" topLeftCell="A51">
      <selection activeCell="A1" sqref="A1:M61"/>
    </sheetView>
  </sheetViews>
  <sheetFormatPr defaultColWidth="9.00390625" defaultRowHeight="12.75"/>
  <cols>
    <col min="1" max="1" width="3.00390625" style="0" customWidth="1"/>
    <col min="2" max="2" width="2.125" style="0" customWidth="1"/>
    <col min="3" max="3" width="2.75390625" style="0" customWidth="1"/>
    <col min="4" max="4" width="2.375" style="0" customWidth="1"/>
    <col min="5" max="5" width="3.25390625" style="0" customWidth="1"/>
    <col min="6" max="6" width="2.875" style="0" customWidth="1"/>
    <col min="7" max="7" width="3.625" style="0" customWidth="1"/>
    <col min="8" max="8" width="3.00390625" style="0" customWidth="1"/>
    <col min="9" max="9" width="36.875" style="0" customWidth="1"/>
    <col min="10" max="10" width="7.625" style="0" customWidth="1"/>
    <col min="11" max="11" width="7.00390625" style="0" customWidth="1"/>
    <col min="12" max="12" width="6.25390625" style="0" customWidth="1"/>
    <col min="13" max="13" width="4.375" style="0" customWidth="1"/>
  </cols>
  <sheetData>
    <row r="1" spans="1:11" ht="11.25" customHeight="1">
      <c r="A1" s="55"/>
      <c r="B1" s="55"/>
      <c r="C1" s="55"/>
      <c r="D1" s="55"/>
      <c r="E1" s="55"/>
      <c r="F1" s="55"/>
      <c r="G1" s="55"/>
      <c r="H1" s="55" t="s">
        <v>68</v>
      </c>
      <c r="I1" s="52" t="s">
        <v>123</v>
      </c>
      <c r="J1" s="55"/>
      <c r="K1" s="55"/>
    </row>
    <row r="2" spans="1:12" ht="9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92"/>
      <c r="L2" s="2" t="s">
        <v>138</v>
      </c>
    </row>
    <row r="3" spans="1:13" ht="8.25" customHeight="1">
      <c r="A3" s="170" t="s">
        <v>180</v>
      </c>
      <c r="B3" s="171"/>
      <c r="C3" s="171"/>
      <c r="D3" s="171"/>
      <c r="E3" s="171"/>
      <c r="F3" s="171"/>
      <c r="G3" s="171"/>
      <c r="H3" s="172"/>
      <c r="I3" s="176" t="s">
        <v>181</v>
      </c>
      <c r="J3" s="166" t="s">
        <v>372</v>
      </c>
      <c r="K3" s="166" t="s">
        <v>127</v>
      </c>
      <c r="L3" s="166" t="s">
        <v>128</v>
      </c>
      <c r="M3" s="166" t="s">
        <v>129</v>
      </c>
    </row>
    <row r="4" spans="1:13" ht="3" customHeight="1">
      <c r="A4" s="173"/>
      <c r="B4" s="174"/>
      <c r="C4" s="174"/>
      <c r="D4" s="174"/>
      <c r="E4" s="174"/>
      <c r="F4" s="174"/>
      <c r="G4" s="174"/>
      <c r="H4" s="175"/>
      <c r="I4" s="177"/>
      <c r="J4" s="167"/>
      <c r="K4" s="167"/>
      <c r="L4" s="167"/>
      <c r="M4" s="167"/>
    </row>
    <row r="5" spans="1:13" ht="78.75" customHeight="1">
      <c r="A5" s="57" t="s">
        <v>223</v>
      </c>
      <c r="B5" s="57" t="s">
        <v>182</v>
      </c>
      <c r="C5" s="57" t="s">
        <v>183</v>
      </c>
      <c r="D5" s="57" t="s">
        <v>184</v>
      </c>
      <c r="E5" s="57" t="s">
        <v>185</v>
      </c>
      <c r="F5" s="57" t="s">
        <v>186</v>
      </c>
      <c r="G5" s="57" t="s">
        <v>187</v>
      </c>
      <c r="H5" s="57" t="s">
        <v>188</v>
      </c>
      <c r="I5" s="177"/>
      <c r="J5" s="168"/>
      <c r="K5" s="168"/>
      <c r="L5" s="168"/>
      <c r="M5" s="168"/>
    </row>
    <row r="6" spans="1:13" ht="10.5" customHeight="1">
      <c r="A6" s="59" t="s">
        <v>189</v>
      </c>
      <c r="B6" s="59">
        <v>1</v>
      </c>
      <c r="C6" s="59" t="s">
        <v>190</v>
      </c>
      <c r="D6" s="59" t="s">
        <v>190</v>
      </c>
      <c r="E6" s="59" t="s">
        <v>189</v>
      </c>
      <c r="F6" s="59" t="s">
        <v>190</v>
      </c>
      <c r="G6" s="59" t="s">
        <v>191</v>
      </c>
      <c r="H6" s="59" t="s">
        <v>189</v>
      </c>
      <c r="I6" s="48" t="s">
        <v>234</v>
      </c>
      <c r="J6" s="60">
        <f>J7+J29+J36</f>
        <v>12223.7</v>
      </c>
      <c r="K6" s="60">
        <f>K7+K29+K36</f>
        <v>12223.7</v>
      </c>
      <c r="L6" s="60">
        <f>L7+L12+L18+L21+L29+L40</f>
        <v>5333.400000000001</v>
      </c>
      <c r="M6" s="111">
        <f aca="true" t="shared" si="0" ref="M6:M61">L6/K6*100</f>
        <v>43.631633629752045</v>
      </c>
    </row>
    <row r="7" spans="1:13" ht="9" customHeight="1">
      <c r="A7" s="59" t="s">
        <v>192</v>
      </c>
      <c r="B7" s="59">
        <v>1</v>
      </c>
      <c r="C7" s="59" t="s">
        <v>193</v>
      </c>
      <c r="D7" s="59" t="s">
        <v>190</v>
      </c>
      <c r="E7" s="59" t="s">
        <v>189</v>
      </c>
      <c r="F7" s="59" t="s">
        <v>190</v>
      </c>
      <c r="G7" s="59" t="s">
        <v>191</v>
      </c>
      <c r="H7" s="59" t="s">
        <v>189</v>
      </c>
      <c r="I7" s="48" t="s">
        <v>194</v>
      </c>
      <c r="J7" s="60">
        <f>J8+J12+J18+J21</f>
        <v>11585.7</v>
      </c>
      <c r="K7" s="60">
        <f>K8+K12+K18+K21</f>
        <v>11585.7</v>
      </c>
      <c r="L7" s="110">
        <f>L8</f>
        <v>3130.59</v>
      </c>
      <c r="M7" s="111">
        <f t="shared" si="0"/>
        <v>27.021155389834018</v>
      </c>
    </row>
    <row r="8" spans="1:13" ht="9.75" customHeight="1">
      <c r="A8" s="59" t="s">
        <v>192</v>
      </c>
      <c r="B8" s="59">
        <v>1</v>
      </c>
      <c r="C8" s="59" t="s">
        <v>193</v>
      </c>
      <c r="D8" s="59" t="s">
        <v>195</v>
      </c>
      <c r="E8" s="59" t="s">
        <v>189</v>
      </c>
      <c r="F8" s="59" t="s">
        <v>193</v>
      </c>
      <c r="G8" s="59" t="s">
        <v>191</v>
      </c>
      <c r="H8" s="59" t="s">
        <v>196</v>
      </c>
      <c r="I8" s="48" t="s">
        <v>197</v>
      </c>
      <c r="J8" s="60">
        <f>J9</f>
        <v>8320</v>
      </c>
      <c r="K8" s="60">
        <f>K9</f>
        <v>8320</v>
      </c>
      <c r="L8" s="60">
        <f>L9+L10+L11</f>
        <v>3130.59</v>
      </c>
      <c r="M8" s="111">
        <f t="shared" si="0"/>
        <v>37.627283653846156</v>
      </c>
    </row>
    <row r="9" spans="1:13" ht="54" customHeight="1">
      <c r="A9" s="59" t="s">
        <v>192</v>
      </c>
      <c r="B9" s="59">
        <v>1</v>
      </c>
      <c r="C9" s="59" t="s">
        <v>193</v>
      </c>
      <c r="D9" s="59" t="s">
        <v>195</v>
      </c>
      <c r="E9" s="59" t="s">
        <v>208</v>
      </c>
      <c r="F9" s="59" t="s">
        <v>193</v>
      </c>
      <c r="G9" s="59" t="s">
        <v>233</v>
      </c>
      <c r="H9" s="59" t="s">
        <v>196</v>
      </c>
      <c r="I9" s="53" t="s">
        <v>19</v>
      </c>
      <c r="J9" s="60">
        <v>8320</v>
      </c>
      <c r="K9" s="60">
        <v>8320</v>
      </c>
      <c r="L9" s="110">
        <v>3103.42</v>
      </c>
      <c r="M9" s="111">
        <f t="shared" si="0"/>
        <v>37.300721153846155</v>
      </c>
    </row>
    <row r="10" spans="1:13" ht="80.25" customHeight="1">
      <c r="A10" s="59" t="s">
        <v>192</v>
      </c>
      <c r="B10" s="59">
        <v>1</v>
      </c>
      <c r="C10" s="59" t="s">
        <v>193</v>
      </c>
      <c r="D10" s="59" t="s">
        <v>195</v>
      </c>
      <c r="E10" s="59" t="s">
        <v>44</v>
      </c>
      <c r="F10" s="59" t="s">
        <v>193</v>
      </c>
      <c r="G10" s="59" t="s">
        <v>233</v>
      </c>
      <c r="H10" s="59" t="s">
        <v>196</v>
      </c>
      <c r="I10" s="115" t="s">
        <v>115</v>
      </c>
      <c r="J10" s="60"/>
      <c r="K10" s="60"/>
      <c r="L10" s="110">
        <v>14.23</v>
      </c>
      <c r="M10" s="111">
        <v>0</v>
      </c>
    </row>
    <row r="11" spans="1:13" ht="50.25" customHeight="1">
      <c r="A11" s="59" t="s">
        <v>192</v>
      </c>
      <c r="B11" s="59">
        <v>1</v>
      </c>
      <c r="C11" s="59" t="s">
        <v>193</v>
      </c>
      <c r="D11" s="59" t="s">
        <v>195</v>
      </c>
      <c r="E11" s="59" t="s">
        <v>205</v>
      </c>
      <c r="F11" s="59" t="s">
        <v>193</v>
      </c>
      <c r="G11" s="59" t="s">
        <v>233</v>
      </c>
      <c r="H11" s="59" t="s">
        <v>196</v>
      </c>
      <c r="I11" s="114" t="s">
        <v>114</v>
      </c>
      <c r="J11" s="60"/>
      <c r="K11" s="60"/>
      <c r="L11" s="110">
        <v>12.94</v>
      </c>
      <c r="M11" s="111">
        <v>0</v>
      </c>
    </row>
    <row r="12" spans="1:13" ht="29.25" customHeight="1">
      <c r="A12" s="62" t="s">
        <v>236</v>
      </c>
      <c r="B12" s="59" t="s">
        <v>201</v>
      </c>
      <c r="C12" s="59" t="s">
        <v>202</v>
      </c>
      <c r="D12" s="59" t="s">
        <v>190</v>
      </c>
      <c r="E12" s="59" t="s">
        <v>189</v>
      </c>
      <c r="F12" s="59" t="s">
        <v>190</v>
      </c>
      <c r="G12" s="59" t="s">
        <v>191</v>
      </c>
      <c r="H12" s="59" t="s">
        <v>196</v>
      </c>
      <c r="I12" s="48" t="s">
        <v>243</v>
      </c>
      <c r="J12" s="60">
        <f>J13</f>
        <v>670.7</v>
      </c>
      <c r="K12" s="60">
        <f>K13</f>
        <v>670.7</v>
      </c>
      <c r="L12" s="60">
        <f>L13</f>
        <v>376.87</v>
      </c>
      <c r="M12" s="111">
        <f>L12/K12*100</f>
        <v>56.190547189503505</v>
      </c>
    </row>
    <row r="13" spans="1:13" ht="20.25" customHeight="1">
      <c r="A13" s="62" t="s">
        <v>236</v>
      </c>
      <c r="B13" s="59" t="s">
        <v>201</v>
      </c>
      <c r="C13" s="59" t="s">
        <v>202</v>
      </c>
      <c r="D13" s="59" t="s">
        <v>195</v>
      </c>
      <c r="E13" s="59" t="s">
        <v>189</v>
      </c>
      <c r="F13" s="59" t="s">
        <v>193</v>
      </c>
      <c r="G13" s="59" t="s">
        <v>191</v>
      </c>
      <c r="H13" s="59" t="s">
        <v>196</v>
      </c>
      <c r="I13" s="48" t="s">
        <v>124</v>
      </c>
      <c r="J13" s="60">
        <f>J14+J15+J16+J17</f>
        <v>670.7</v>
      </c>
      <c r="K13" s="60">
        <f>K14+K15+K16+K17</f>
        <v>670.7</v>
      </c>
      <c r="L13" s="60">
        <f>L14+L15+L16+L17</f>
        <v>376.87</v>
      </c>
      <c r="M13" s="111">
        <f t="shared" si="0"/>
        <v>56.190547189503505</v>
      </c>
    </row>
    <row r="14" spans="1:13" ht="48.75" customHeight="1">
      <c r="A14" s="62" t="s">
        <v>236</v>
      </c>
      <c r="B14" s="59" t="s">
        <v>201</v>
      </c>
      <c r="C14" s="59" t="s">
        <v>202</v>
      </c>
      <c r="D14" s="59" t="s">
        <v>195</v>
      </c>
      <c r="E14" s="59" t="s">
        <v>237</v>
      </c>
      <c r="F14" s="59" t="s">
        <v>193</v>
      </c>
      <c r="G14" s="59" t="s">
        <v>191</v>
      </c>
      <c r="H14" s="59" t="s">
        <v>196</v>
      </c>
      <c r="I14" s="48" t="s">
        <v>20</v>
      </c>
      <c r="J14" s="60">
        <v>205.1</v>
      </c>
      <c r="K14" s="60">
        <v>205.1</v>
      </c>
      <c r="L14" s="110">
        <v>122.57</v>
      </c>
      <c r="M14" s="111">
        <f t="shared" si="0"/>
        <v>59.76109215017065</v>
      </c>
    </row>
    <row r="15" spans="1:13" ht="68.25" customHeight="1">
      <c r="A15" s="62" t="s">
        <v>236</v>
      </c>
      <c r="B15" s="59" t="s">
        <v>201</v>
      </c>
      <c r="C15" s="59" t="s">
        <v>202</v>
      </c>
      <c r="D15" s="59" t="s">
        <v>195</v>
      </c>
      <c r="E15" s="59" t="s">
        <v>238</v>
      </c>
      <c r="F15" s="59" t="s">
        <v>193</v>
      </c>
      <c r="G15" s="59" t="s">
        <v>191</v>
      </c>
      <c r="H15" s="59" t="s">
        <v>196</v>
      </c>
      <c r="I15" s="48" t="s">
        <v>21</v>
      </c>
      <c r="J15" s="60">
        <v>7.7</v>
      </c>
      <c r="K15" s="60">
        <v>7.7</v>
      </c>
      <c r="L15" s="110">
        <v>3.42</v>
      </c>
      <c r="M15" s="111">
        <f t="shared" si="0"/>
        <v>44.41558441558441</v>
      </c>
    </row>
    <row r="16" spans="1:13" ht="48.75" customHeight="1">
      <c r="A16" s="62" t="s">
        <v>236</v>
      </c>
      <c r="B16" s="59" t="s">
        <v>201</v>
      </c>
      <c r="C16" s="59" t="s">
        <v>202</v>
      </c>
      <c r="D16" s="59" t="s">
        <v>195</v>
      </c>
      <c r="E16" s="59" t="s">
        <v>239</v>
      </c>
      <c r="F16" s="59" t="s">
        <v>193</v>
      </c>
      <c r="G16" s="59" t="s">
        <v>191</v>
      </c>
      <c r="H16" s="59" t="s">
        <v>196</v>
      </c>
      <c r="I16" s="48" t="s">
        <v>22</v>
      </c>
      <c r="J16" s="60">
        <v>449.2</v>
      </c>
      <c r="K16" s="60">
        <v>449.2</v>
      </c>
      <c r="L16" s="110">
        <v>261.37</v>
      </c>
      <c r="M16" s="111">
        <f t="shared" si="0"/>
        <v>58.18566340160285</v>
      </c>
    </row>
    <row r="17" spans="1:13" ht="51" customHeight="1">
      <c r="A17" s="62" t="s">
        <v>236</v>
      </c>
      <c r="B17" s="59" t="s">
        <v>201</v>
      </c>
      <c r="C17" s="59" t="s">
        <v>202</v>
      </c>
      <c r="D17" s="59" t="s">
        <v>195</v>
      </c>
      <c r="E17" s="59" t="s">
        <v>240</v>
      </c>
      <c r="F17" s="59" t="s">
        <v>193</v>
      </c>
      <c r="G17" s="59" t="s">
        <v>191</v>
      </c>
      <c r="H17" s="59" t="s">
        <v>196</v>
      </c>
      <c r="I17" s="48" t="s">
        <v>23</v>
      </c>
      <c r="J17" s="60">
        <v>8.7</v>
      </c>
      <c r="K17" s="60">
        <v>8.7</v>
      </c>
      <c r="L17" s="110">
        <v>-10.49</v>
      </c>
      <c r="M17" s="111">
        <v>0</v>
      </c>
    </row>
    <row r="18" spans="1:13" ht="9.75" customHeight="1">
      <c r="A18" s="59" t="s">
        <v>192</v>
      </c>
      <c r="B18" s="59">
        <v>1</v>
      </c>
      <c r="C18" s="59" t="s">
        <v>199</v>
      </c>
      <c r="D18" s="59" t="s">
        <v>190</v>
      </c>
      <c r="E18" s="59" t="s">
        <v>189</v>
      </c>
      <c r="F18" s="59" t="s">
        <v>190</v>
      </c>
      <c r="G18" s="59" t="s">
        <v>191</v>
      </c>
      <c r="H18" s="59" t="s">
        <v>189</v>
      </c>
      <c r="I18" s="53" t="s">
        <v>200</v>
      </c>
      <c r="J18" s="60">
        <f aca="true" t="shared" si="1" ref="J18:L19">J19</f>
        <v>12</v>
      </c>
      <c r="K18" s="60">
        <f t="shared" si="1"/>
        <v>12</v>
      </c>
      <c r="L18" s="60">
        <f t="shared" si="1"/>
        <v>5.59</v>
      </c>
      <c r="M18" s="111">
        <f t="shared" si="0"/>
        <v>46.58333333333333</v>
      </c>
    </row>
    <row r="19" spans="1:13" ht="9.75" customHeight="1">
      <c r="A19" s="59" t="s">
        <v>192</v>
      </c>
      <c r="B19" s="59">
        <v>1</v>
      </c>
      <c r="C19" s="59" t="s">
        <v>199</v>
      </c>
      <c r="D19" s="59" t="s">
        <v>202</v>
      </c>
      <c r="E19" s="59" t="s">
        <v>189</v>
      </c>
      <c r="F19" s="59" t="s">
        <v>193</v>
      </c>
      <c r="G19" s="59" t="s">
        <v>191</v>
      </c>
      <c r="H19" s="59" t="s">
        <v>196</v>
      </c>
      <c r="I19" s="53" t="s">
        <v>2</v>
      </c>
      <c r="J19" s="60">
        <f t="shared" si="1"/>
        <v>12</v>
      </c>
      <c r="K19" s="60">
        <f t="shared" si="1"/>
        <v>12</v>
      </c>
      <c r="L19" s="60">
        <f t="shared" si="1"/>
        <v>5.59</v>
      </c>
      <c r="M19" s="111">
        <f t="shared" si="0"/>
        <v>46.58333333333333</v>
      </c>
    </row>
    <row r="20" spans="1:13" ht="12" customHeight="1">
      <c r="A20" s="59" t="s">
        <v>192</v>
      </c>
      <c r="B20" s="59" t="s">
        <v>201</v>
      </c>
      <c r="C20" s="59" t="s">
        <v>199</v>
      </c>
      <c r="D20" s="59" t="s">
        <v>202</v>
      </c>
      <c r="E20" s="59" t="s">
        <v>208</v>
      </c>
      <c r="F20" s="59" t="s">
        <v>193</v>
      </c>
      <c r="G20" s="59" t="s">
        <v>233</v>
      </c>
      <c r="H20" s="59" t="s">
        <v>196</v>
      </c>
      <c r="I20" s="53" t="s">
        <v>2</v>
      </c>
      <c r="J20" s="60">
        <v>12</v>
      </c>
      <c r="K20" s="60">
        <v>12</v>
      </c>
      <c r="L20" s="110">
        <v>5.59</v>
      </c>
      <c r="M20" s="111">
        <f t="shared" si="0"/>
        <v>46.58333333333333</v>
      </c>
    </row>
    <row r="21" spans="1:13" ht="11.25" customHeight="1">
      <c r="A21" s="59" t="s">
        <v>192</v>
      </c>
      <c r="B21" s="59">
        <v>1</v>
      </c>
      <c r="C21" s="59" t="s">
        <v>203</v>
      </c>
      <c r="D21" s="59" t="s">
        <v>190</v>
      </c>
      <c r="E21" s="59" t="s">
        <v>189</v>
      </c>
      <c r="F21" s="59" t="s">
        <v>190</v>
      </c>
      <c r="G21" s="59" t="s">
        <v>191</v>
      </c>
      <c r="H21" s="59" t="s">
        <v>189</v>
      </c>
      <c r="I21" s="53" t="s">
        <v>204</v>
      </c>
      <c r="J21" s="91">
        <f>J22+J24</f>
        <v>2583</v>
      </c>
      <c r="K21" s="91">
        <f>K22+K24</f>
        <v>2583</v>
      </c>
      <c r="L21" s="91">
        <f>L22+L24</f>
        <v>1752.54</v>
      </c>
      <c r="M21" s="111">
        <f t="shared" si="0"/>
        <v>67.84901277584204</v>
      </c>
    </row>
    <row r="22" spans="1:13" ht="10.5" customHeight="1">
      <c r="A22" s="61" t="s">
        <v>192</v>
      </c>
      <c r="B22" s="61" t="s">
        <v>201</v>
      </c>
      <c r="C22" s="61" t="s">
        <v>203</v>
      </c>
      <c r="D22" s="61" t="s">
        <v>193</v>
      </c>
      <c r="E22" s="61" t="s">
        <v>189</v>
      </c>
      <c r="F22" s="61" t="s">
        <v>190</v>
      </c>
      <c r="G22" s="61" t="s">
        <v>191</v>
      </c>
      <c r="H22" s="61" t="s">
        <v>196</v>
      </c>
      <c r="I22" s="53" t="s">
        <v>235</v>
      </c>
      <c r="J22" s="60">
        <f>J23</f>
        <v>473</v>
      </c>
      <c r="K22" s="60">
        <f>K23</f>
        <v>473</v>
      </c>
      <c r="L22" s="60">
        <f>L23</f>
        <v>72.06</v>
      </c>
      <c r="M22" s="111">
        <f t="shared" si="0"/>
        <v>15.234672304439748</v>
      </c>
    </row>
    <row r="23" spans="1:13" ht="29.25" customHeight="1">
      <c r="A23" s="61" t="s">
        <v>192</v>
      </c>
      <c r="B23" s="61" t="s">
        <v>201</v>
      </c>
      <c r="C23" s="61" t="s">
        <v>203</v>
      </c>
      <c r="D23" s="61" t="s">
        <v>193</v>
      </c>
      <c r="E23" s="61" t="s">
        <v>205</v>
      </c>
      <c r="F23" s="61" t="s">
        <v>206</v>
      </c>
      <c r="G23" s="61" t="s">
        <v>191</v>
      </c>
      <c r="H23" s="61" t="s">
        <v>196</v>
      </c>
      <c r="I23" s="53" t="s">
        <v>120</v>
      </c>
      <c r="J23" s="60">
        <v>473</v>
      </c>
      <c r="K23" s="60">
        <v>473</v>
      </c>
      <c r="L23" s="110">
        <v>72.06</v>
      </c>
      <c r="M23" s="111">
        <f t="shared" si="0"/>
        <v>15.234672304439748</v>
      </c>
    </row>
    <row r="24" spans="1:13" ht="11.25" customHeight="1">
      <c r="A24" s="61" t="s">
        <v>192</v>
      </c>
      <c r="B24" s="61" t="s">
        <v>201</v>
      </c>
      <c r="C24" s="61" t="s">
        <v>203</v>
      </c>
      <c r="D24" s="61" t="s">
        <v>203</v>
      </c>
      <c r="E24" s="61" t="s">
        <v>189</v>
      </c>
      <c r="F24" s="61" t="s">
        <v>190</v>
      </c>
      <c r="G24" s="61" t="s">
        <v>191</v>
      </c>
      <c r="H24" s="61" t="s">
        <v>196</v>
      </c>
      <c r="I24" s="58" t="s">
        <v>207</v>
      </c>
      <c r="J24" s="60">
        <f>J25</f>
        <v>2110</v>
      </c>
      <c r="K24" s="91">
        <f>K26+K28</f>
        <v>2110</v>
      </c>
      <c r="L24" s="91">
        <f>L26+L28</f>
        <v>1680.48</v>
      </c>
      <c r="M24" s="111">
        <f t="shared" si="0"/>
        <v>79.64360189573459</v>
      </c>
    </row>
    <row r="25" spans="1:13" ht="12" customHeight="1">
      <c r="A25" s="61" t="s">
        <v>192</v>
      </c>
      <c r="B25" s="61" t="s">
        <v>201</v>
      </c>
      <c r="C25" s="61" t="s">
        <v>203</v>
      </c>
      <c r="D25" s="61" t="s">
        <v>203</v>
      </c>
      <c r="E25" s="61" t="s">
        <v>205</v>
      </c>
      <c r="F25" s="61" t="s">
        <v>206</v>
      </c>
      <c r="G25" s="61" t="s">
        <v>233</v>
      </c>
      <c r="H25" s="61" t="s">
        <v>196</v>
      </c>
      <c r="I25" s="58" t="s">
        <v>119</v>
      </c>
      <c r="J25" s="60">
        <f>J26</f>
        <v>2110</v>
      </c>
      <c r="K25" s="60">
        <f>K26</f>
        <v>1571</v>
      </c>
      <c r="L25" s="60">
        <f>L26</f>
        <v>1290.18</v>
      </c>
      <c r="M25" s="111">
        <f t="shared" si="0"/>
        <v>82.12476129853596</v>
      </c>
    </row>
    <row r="26" spans="1:13" ht="21" customHeight="1">
      <c r="A26" s="61" t="s">
        <v>192</v>
      </c>
      <c r="B26" s="61" t="s">
        <v>201</v>
      </c>
      <c r="C26" s="61" t="s">
        <v>203</v>
      </c>
      <c r="D26" s="61" t="s">
        <v>203</v>
      </c>
      <c r="E26" s="61" t="s">
        <v>42</v>
      </c>
      <c r="F26" s="61" t="s">
        <v>206</v>
      </c>
      <c r="G26" s="61" t="s">
        <v>233</v>
      </c>
      <c r="H26" s="61" t="s">
        <v>196</v>
      </c>
      <c r="I26" s="58" t="s">
        <v>43</v>
      </c>
      <c r="J26" s="60">
        <v>2110</v>
      </c>
      <c r="K26" s="60">
        <v>1571</v>
      </c>
      <c r="L26" s="110">
        <v>1290.18</v>
      </c>
      <c r="M26" s="111">
        <f t="shared" si="0"/>
        <v>82.12476129853596</v>
      </c>
    </row>
    <row r="27" spans="1:13" ht="13.5" customHeight="1">
      <c r="A27" s="61" t="s">
        <v>192</v>
      </c>
      <c r="B27" s="61" t="s">
        <v>201</v>
      </c>
      <c r="C27" s="61" t="s">
        <v>203</v>
      </c>
      <c r="D27" s="61" t="s">
        <v>203</v>
      </c>
      <c r="E27" s="61" t="s">
        <v>198</v>
      </c>
      <c r="F27" s="61" t="s">
        <v>206</v>
      </c>
      <c r="G27" s="61" t="s">
        <v>233</v>
      </c>
      <c r="H27" s="61" t="s">
        <v>196</v>
      </c>
      <c r="I27" s="58" t="s">
        <v>118</v>
      </c>
      <c r="J27" s="60">
        <v>0</v>
      </c>
      <c r="K27" s="60">
        <f>K28</f>
        <v>539</v>
      </c>
      <c r="L27" s="60">
        <f>L28</f>
        <v>390.3</v>
      </c>
      <c r="M27" s="111">
        <f t="shared" si="0"/>
        <v>72.41187384044527</v>
      </c>
    </row>
    <row r="28" spans="1:13" ht="27" customHeight="1">
      <c r="A28" s="61" t="s">
        <v>192</v>
      </c>
      <c r="B28" s="61" t="s">
        <v>201</v>
      </c>
      <c r="C28" s="61" t="s">
        <v>203</v>
      </c>
      <c r="D28" s="61" t="s">
        <v>203</v>
      </c>
      <c r="E28" s="61" t="s">
        <v>116</v>
      </c>
      <c r="F28" s="61" t="s">
        <v>206</v>
      </c>
      <c r="G28" s="61" t="s">
        <v>233</v>
      </c>
      <c r="H28" s="61" t="s">
        <v>196</v>
      </c>
      <c r="I28" s="58" t="s">
        <v>117</v>
      </c>
      <c r="J28" s="60">
        <v>0</v>
      </c>
      <c r="K28" s="60">
        <v>539</v>
      </c>
      <c r="L28" s="110">
        <v>390.3</v>
      </c>
      <c r="M28" s="111">
        <f t="shared" si="0"/>
        <v>72.41187384044527</v>
      </c>
    </row>
    <row r="29" spans="1:13" ht="29.25" customHeight="1">
      <c r="A29" s="61" t="s">
        <v>192</v>
      </c>
      <c r="B29" s="59" t="s">
        <v>201</v>
      </c>
      <c r="C29" s="59" t="s">
        <v>210</v>
      </c>
      <c r="D29" s="59" t="s">
        <v>190</v>
      </c>
      <c r="E29" s="59" t="s">
        <v>189</v>
      </c>
      <c r="F29" s="59" t="s">
        <v>190</v>
      </c>
      <c r="G29" s="59" t="s">
        <v>191</v>
      </c>
      <c r="H29" s="59" t="s">
        <v>189</v>
      </c>
      <c r="I29" s="53" t="s">
        <v>211</v>
      </c>
      <c r="J29" s="60">
        <f>J30+J33</f>
        <v>438</v>
      </c>
      <c r="K29" s="60">
        <f>K30+K33</f>
        <v>438</v>
      </c>
      <c r="L29" s="60">
        <f>L30+L33</f>
        <v>22.81</v>
      </c>
      <c r="M29" s="111">
        <f t="shared" si="0"/>
        <v>5.207762557077626</v>
      </c>
    </row>
    <row r="30" spans="1:13" ht="62.25" customHeight="1">
      <c r="A30" s="59" t="s">
        <v>215</v>
      </c>
      <c r="B30" s="61" t="s">
        <v>201</v>
      </c>
      <c r="C30" s="61" t="s">
        <v>210</v>
      </c>
      <c r="D30" s="61" t="s">
        <v>199</v>
      </c>
      <c r="E30" s="61" t="s">
        <v>189</v>
      </c>
      <c r="F30" s="61" t="s">
        <v>190</v>
      </c>
      <c r="G30" s="61" t="s">
        <v>191</v>
      </c>
      <c r="H30" s="61" t="s">
        <v>212</v>
      </c>
      <c r="I30" s="53" t="s">
        <v>24</v>
      </c>
      <c r="J30" s="60">
        <f>J31</f>
        <v>370</v>
      </c>
      <c r="K30" s="60">
        <f>K31</f>
        <v>370</v>
      </c>
      <c r="L30" s="110">
        <f>L31</f>
        <v>0</v>
      </c>
      <c r="M30" s="111">
        <f t="shared" si="0"/>
        <v>0</v>
      </c>
    </row>
    <row r="31" spans="1:13" ht="48.75" customHeight="1">
      <c r="A31" s="61" t="s">
        <v>215</v>
      </c>
      <c r="B31" s="61" t="s">
        <v>201</v>
      </c>
      <c r="C31" s="61" t="s">
        <v>210</v>
      </c>
      <c r="D31" s="61" t="s">
        <v>199</v>
      </c>
      <c r="E31" s="61" t="s">
        <v>208</v>
      </c>
      <c r="F31" s="61" t="s">
        <v>206</v>
      </c>
      <c r="G31" s="61" t="s">
        <v>191</v>
      </c>
      <c r="H31" s="61" t="s">
        <v>212</v>
      </c>
      <c r="I31" s="53" t="s">
        <v>121</v>
      </c>
      <c r="J31" s="60">
        <v>370</v>
      </c>
      <c r="K31" s="60">
        <f>K32</f>
        <v>370</v>
      </c>
      <c r="L31" s="60">
        <f>L32</f>
        <v>0</v>
      </c>
      <c r="M31" s="111">
        <f t="shared" si="0"/>
        <v>0</v>
      </c>
    </row>
    <row r="32" spans="1:13" ht="59.25" customHeight="1">
      <c r="A32" s="61" t="s">
        <v>215</v>
      </c>
      <c r="B32" s="61" t="s">
        <v>201</v>
      </c>
      <c r="C32" s="61" t="s">
        <v>210</v>
      </c>
      <c r="D32" s="61" t="s">
        <v>199</v>
      </c>
      <c r="E32" s="61" t="s">
        <v>209</v>
      </c>
      <c r="F32" s="61" t="s">
        <v>206</v>
      </c>
      <c r="G32" s="61" t="s">
        <v>191</v>
      </c>
      <c r="H32" s="61" t="s">
        <v>212</v>
      </c>
      <c r="I32" s="53" t="s">
        <v>54</v>
      </c>
      <c r="J32" s="60">
        <v>370</v>
      </c>
      <c r="K32" s="60">
        <v>370</v>
      </c>
      <c r="L32" s="110">
        <v>0</v>
      </c>
      <c r="M32" s="111">
        <v>0</v>
      </c>
    </row>
    <row r="33" spans="1:13" ht="61.5" customHeight="1">
      <c r="A33" s="61" t="s">
        <v>215</v>
      </c>
      <c r="B33" s="59">
        <v>1</v>
      </c>
      <c r="C33" s="59">
        <v>11</v>
      </c>
      <c r="D33" s="59" t="s">
        <v>213</v>
      </c>
      <c r="E33" s="59" t="s">
        <v>189</v>
      </c>
      <c r="F33" s="59" t="s">
        <v>190</v>
      </c>
      <c r="G33" s="59" t="s">
        <v>191</v>
      </c>
      <c r="H33" s="59" t="s">
        <v>212</v>
      </c>
      <c r="I33" s="48" t="s">
        <v>424</v>
      </c>
      <c r="J33" s="60">
        <f aca="true" t="shared" si="2" ref="J33:L34">J34</f>
        <v>68</v>
      </c>
      <c r="K33" s="60">
        <f t="shared" si="2"/>
        <v>68</v>
      </c>
      <c r="L33" s="110">
        <f t="shared" si="2"/>
        <v>22.81</v>
      </c>
      <c r="M33" s="111">
        <f t="shared" si="0"/>
        <v>33.544117647058826</v>
      </c>
    </row>
    <row r="34" spans="1:13" ht="60" customHeight="1">
      <c r="A34" s="59" t="s">
        <v>215</v>
      </c>
      <c r="B34" s="59">
        <v>1</v>
      </c>
      <c r="C34" s="59" t="s">
        <v>210</v>
      </c>
      <c r="D34" s="59" t="s">
        <v>213</v>
      </c>
      <c r="E34" s="59" t="s">
        <v>198</v>
      </c>
      <c r="F34" s="59" t="s">
        <v>190</v>
      </c>
      <c r="G34" s="59" t="s">
        <v>191</v>
      </c>
      <c r="H34" s="59" t="s">
        <v>212</v>
      </c>
      <c r="I34" s="48" t="s">
        <v>0</v>
      </c>
      <c r="J34" s="60">
        <f t="shared" si="2"/>
        <v>68</v>
      </c>
      <c r="K34" s="60">
        <f t="shared" si="2"/>
        <v>68</v>
      </c>
      <c r="L34" s="60">
        <f t="shared" si="2"/>
        <v>22.81</v>
      </c>
      <c r="M34" s="111">
        <f t="shared" si="0"/>
        <v>33.544117647058826</v>
      </c>
    </row>
    <row r="35" spans="1:13" ht="60" customHeight="1">
      <c r="A35" s="59" t="s">
        <v>215</v>
      </c>
      <c r="B35" s="59">
        <v>1</v>
      </c>
      <c r="C35" s="59" t="s">
        <v>210</v>
      </c>
      <c r="D35" s="59" t="s">
        <v>213</v>
      </c>
      <c r="E35" s="59" t="s">
        <v>214</v>
      </c>
      <c r="F35" s="59" t="s">
        <v>206</v>
      </c>
      <c r="G35" s="59" t="s">
        <v>191</v>
      </c>
      <c r="H35" s="59" t="s">
        <v>212</v>
      </c>
      <c r="I35" s="48" t="s">
        <v>122</v>
      </c>
      <c r="J35" s="60">
        <v>68</v>
      </c>
      <c r="K35" s="60">
        <v>68</v>
      </c>
      <c r="L35" s="110">
        <v>22.81</v>
      </c>
      <c r="M35" s="111">
        <f t="shared" si="0"/>
        <v>33.544117647058826</v>
      </c>
    </row>
    <row r="36" spans="1:13" ht="20.25" customHeight="1">
      <c r="A36" s="62" t="s">
        <v>215</v>
      </c>
      <c r="B36" s="70" t="s">
        <v>201</v>
      </c>
      <c r="C36" s="70" t="s">
        <v>241</v>
      </c>
      <c r="D36" s="70" t="s">
        <v>190</v>
      </c>
      <c r="E36" s="70" t="s">
        <v>189</v>
      </c>
      <c r="F36" s="70" t="s">
        <v>190</v>
      </c>
      <c r="G36" s="70" t="s">
        <v>191</v>
      </c>
      <c r="H36" s="70" t="s">
        <v>189</v>
      </c>
      <c r="I36" s="71" t="s">
        <v>336</v>
      </c>
      <c r="J36" s="60">
        <f>J38</f>
        <v>200</v>
      </c>
      <c r="K36" s="60">
        <f>K38</f>
        <v>200</v>
      </c>
      <c r="L36" s="110">
        <f>L37</f>
        <v>0</v>
      </c>
      <c r="M36" s="111">
        <f t="shared" si="0"/>
        <v>0</v>
      </c>
    </row>
    <row r="37" spans="1:13" ht="18" customHeight="1">
      <c r="A37" s="70" t="s">
        <v>215</v>
      </c>
      <c r="B37" s="70" t="s">
        <v>201</v>
      </c>
      <c r="C37" s="70" t="s">
        <v>241</v>
      </c>
      <c r="D37" s="70" t="s">
        <v>203</v>
      </c>
      <c r="E37" s="70" t="s">
        <v>189</v>
      </c>
      <c r="F37" s="70" t="s">
        <v>190</v>
      </c>
      <c r="G37" s="70" t="s">
        <v>191</v>
      </c>
      <c r="H37" s="70" t="s">
        <v>242</v>
      </c>
      <c r="I37" s="71" t="s">
        <v>1</v>
      </c>
      <c r="J37" s="60">
        <f>J38</f>
        <v>200</v>
      </c>
      <c r="K37" s="60">
        <f>K38</f>
        <v>200</v>
      </c>
      <c r="L37" s="110">
        <f>L38</f>
        <v>0</v>
      </c>
      <c r="M37" s="111">
        <f t="shared" si="0"/>
        <v>0</v>
      </c>
    </row>
    <row r="38" spans="1:13" ht="18" customHeight="1">
      <c r="A38" s="70" t="s">
        <v>215</v>
      </c>
      <c r="B38" s="70" t="s">
        <v>201</v>
      </c>
      <c r="C38" s="70" t="s">
        <v>241</v>
      </c>
      <c r="D38" s="70" t="s">
        <v>203</v>
      </c>
      <c r="E38" s="70" t="s">
        <v>208</v>
      </c>
      <c r="F38" s="70" t="s">
        <v>190</v>
      </c>
      <c r="G38" s="70" t="s">
        <v>191</v>
      </c>
      <c r="H38" s="70" t="s">
        <v>242</v>
      </c>
      <c r="I38" s="71" t="s">
        <v>293</v>
      </c>
      <c r="J38" s="60">
        <f>J39</f>
        <v>200</v>
      </c>
      <c r="K38" s="60">
        <f>K39</f>
        <v>200</v>
      </c>
      <c r="L38" s="110">
        <v>0</v>
      </c>
      <c r="M38" s="111">
        <f t="shared" si="0"/>
        <v>0</v>
      </c>
    </row>
    <row r="39" spans="1:13" ht="30" customHeight="1">
      <c r="A39" s="70" t="s">
        <v>215</v>
      </c>
      <c r="B39" s="70" t="s">
        <v>201</v>
      </c>
      <c r="C39" s="70" t="s">
        <v>241</v>
      </c>
      <c r="D39" s="70" t="s">
        <v>203</v>
      </c>
      <c r="E39" s="70" t="s">
        <v>209</v>
      </c>
      <c r="F39" s="70" t="s">
        <v>206</v>
      </c>
      <c r="G39" s="70" t="s">
        <v>191</v>
      </c>
      <c r="H39" s="70" t="s">
        <v>242</v>
      </c>
      <c r="I39" s="71" t="s">
        <v>425</v>
      </c>
      <c r="J39" s="60">
        <v>200</v>
      </c>
      <c r="K39" s="60">
        <v>200</v>
      </c>
      <c r="L39" s="113">
        <v>0</v>
      </c>
      <c r="M39" s="112">
        <v>0</v>
      </c>
    </row>
    <row r="40" spans="1:13" ht="12" customHeight="1">
      <c r="A40" s="70" t="s">
        <v>215</v>
      </c>
      <c r="B40" s="70" t="s">
        <v>201</v>
      </c>
      <c r="C40" s="70" t="s">
        <v>428</v>
      </c>
      <c r="D40" s="70" t="s">
        <v>190</v>
      </c>
      <c r="E40" s="70" t="s">
        <v>189</v>
      </c>
      <c r="F40" s="70" t="s">
        <v>190</v>
      </c>
      <c r="G40" s="70" t="s">
        <v>191</v>
      </c>
      <c r="H40" s="70" t="s">
        <v>189</v>
      </c>
      <c r="I40" s="71" t="s">
        <v>426</v>
      </c>
      <c r="J40" s="60">
        <v>0</v>
      </c>
      <c r="K40" s="60">
        <v>0</v>
      </c>
      <c r="L40" s="110">
        <f>L41</f>
        <v>45</v>
      </c>
      <c r="M40" s="112">
        <v>0</v>
      </c>
    </row>
    <row r="41" spans="1:13" ht="9.75" customHeight="1">
      <c r="A41" s="70" t="s">
        <v>215</v>
      </c>
      <c r="B41" s="70" t="s">
        <v>201</v>
      </c>
      <c r="C41" s="70" t="s">
        <v>428</v>
      </c>
      <c r="D41" s="70" t="s">
        <v>193</v>
      </c>
      <c r="E41" s="70" t="s">
        <v>189</v>
      </c>
      <c r="F41" s="70" t="s">
        <v>190</v>
      </c>
      <c r="G41" s="70" t="s">
        <v>191</v>
      </c>
      <c r="H41" s="70" t="s">
        <v>429</v>
      </c>
      <c r="I41" s="71" t="s">
        <v>427</v>
      </c>
      <c r="J41" s="60">
        <v>0</v>
      </c>
      <c r="K41" s="60">
        <v>0</v>
      </c>
      <c r="L41" s="60">
        <f>L42</f>
        <v>45</v>
      </c>
      <c r="M41" s="112">
        <v>0</v>
      </c>
    </row>
    <row r="42" spans="1:13" ht="17.25" customHeight="1">
      <c r="A42" s="70" t="s">
        <v>215</v>
      </c>
      <c r="B42" s="70" t="s">
        <v>201</v>
      </c>
      <c r="C42" s="70" t="s">
        <v>428</v>
      </c>
      <c r="D42" s="70" t="s">
        <v>193</v>
      </c>
      <c r="E42" s="70" t="s">
        <v>430</v>
      </c>
      <c r="F42" s="70" t="s">
        <v>206</v>
      </c>
      <c r="G42" s="70" t="s">
        <v>191</v>
      </c>
      <c r="H42" s="70" t="s">
        <v>429</v>
      </c>
      <c r="I42" s="71" t="s">
        <v>431</v>
      </c>
      <c r="J42" s="60">
        <v>0</v>
      </c>
      <c r="K42" s="60">
        <v>0</v>
      </c>
      <c r="L42" s="113">
        <v>45</v>
      </c>
      <c r="M42" s="112">
        <v>0</v>
      </c>
    </row>
    <row r="43" spans="1:28" ht="9" customHeight="1">
      <c r="A43" s="70" t="s">
        <v>215</v>
      </c>
      <c r="B43" s="59" t="s">
        <v>216</v>
      </c>
      <c r="C43" s="59" t="s">
        <v>190</v>
      </c>
      <c r="D43" s="59" t="s">
        <v>190</v>
      </c>
      <c r="E43" s="59" t="s">
        <v>189</v>
      </c>
      <c r="F43" s="59" t="s">
        <v>190</v>
      </c>
      <c r="G43" s="59" t="s">
        <v>191</v>
      </c>
      <c r="H43" s="59" t="s">
        <v>189</v>
      </c>
      <c r="I43" s="48" t="s">
        <v>217</v>
      </c>
      <c r="J43" s="60">
        <f>J44</f>
        <v>9512.4</v>
      </c>
      <c r="K43" s="60">
        <f>K44</f>
        <v>21306.010000000002</v>
      </c>
      <c r="L43" s="60">
        <f>L44</f>
        <v>4794.79</v>
      </c>
      <c r="M43" s="111">
        <f t="shared" si="0"/>
        <v>22.504401340279102</v>
      </c>
      <c r="X43" s="1"/>
      <c r="Y43" s="1"/>
      <c r="Z43" s="1"/>
      <c r="AA43" s="1"/>
      <c r="AB43" s="1"/>
    </row>
    <row r="44" spans="1:28" ht="19.5" customHeight="1">
      <c r="A44" s="59" t="s">
        <v>215</v>
      </c>
      <c r="B44" s="59" t="s">
        <v>216</v>
      </c>
      <c r="C44" s="59" t="s">
        <v>195</v>
      </c>
      <c r="D44" s="59" t="s">
        <v>190</v>
      </c>
      <c r="E44" s="59" t="s">
        <v>189</v>
      </c>
      <c r="F44" s="59" t="s">
        <v>190</v>
      </c>
      <c r="G44" s="59" t="s">
        <v>191</v>
      </c>
      <c r="H44" s="59" t="s">
        <v>189</v>
      </c>
      <c r="I44" s="48" t="s">
        <v>25</v>
      </c>
      <c r="J44" s="60">
        <f>J45+J50+J57</f>
        <v>9512.4</v>
      </c>
      <c r="K44" s="60">
        <f>K45+K50+K57</f>
        <v>21306.010000000002</v>
      </c>
      <c r="L44" s="60">
        <f>L45+L50+L57</f>
        <v>4794.79</v>
      </c>
      <c r="M44" s="111">
        <f t="shared" si="0"/>
        <v>22.504401340279102</v>
      </c>
      <c r="X44" s="1"/>
      <c r="Y44" s="1"/>
      <c r="Z44" s="1"/>
      <c r="AA44" s="1"/>
      <c r="AB44" s="1"/>
    </row>
    <row r="45" spans="1:28" ht="22.5">
      <c r="A45" s="59" t="s">
        <v>215</v>
      </c>
      <c r="B45" s="59" t="s">
        <v>216</v>
      </c>
      <c r="C45" s="59" t="s">
        <v>195</v>
      </c>
      <c r="D45" s="59" t="s">
        <v>193</v>
      </c>
      <c r="E45" s="59" t="s">
        <v>189</v>
      </c>
      <c r="F45" s="59" t="s">
        <v>190</v>
      </c>
      <c r="G45" s="59" t="s">
        <v>191</v>
      </c>
      <c r="H45" s="59" t="s">
        <v>218</v>
      </c>
      <c r="I45" s="48" t="s">
        <v>26</v>
      </c>
      <c r="J45" s="60">
        <f>J46+J48</f>
        <v>9449</v>
      </c>
      <c r="K45" s="60">
        <f>K46+K48</f>
        <v>9692</v>
      </c>
      <c r="L45" s="60">
        <f>L46+L48</f>
        <v>4645.39</v>
      </c>
      <c r="M45" s="111">
        <f t="shared" si="0"/>
        <v>47.93014857614528</v>
      </c>
      <c r="X45" s="1"/>
      <c r="Y45" s="1"/>
      <c r="Z45" s="1"/>
      <c r="AA45" s="1"/>
      <c r="AB45" s="1"/>
    </row>
    <row r="46" spans="1:13" ht="12" customHeight="1">
      <c r="A46" s="59" t="s">
        <v>215</v>
      </c>
      <c r="B46" s="59" t="s">
        <v>216</v>
      </c>
      <c r="C46" s="59" t="s">
        <v>195</v>
      </c>
      <c r="D46" s="59" t="s">
        <v>193</v>
      </c>
      <c r="E46" s="59" t="s">
        <v>219</v>
      </c>
      <c r="F46" s="59" t="s">
        <v>190</v>
      </c>
      <c r="G46" s="59" t="s">
        <v>191</v>
      </c>
      <c r="H46" s="59" t="s">
        <v>218</v>
      </c>
      <c r="I46" s="53" t="s">
        <v>174</v>
      </c>
      <c r="J46" s="60">
        <f>J47</f>
        <v>2850.9</v>
      </c>
      <c r="K46" s="60">
        <f>K47</f>
        <v>2850.9</v>
      </c>
      <c r="L46" s="60">
        <f>L47</f>
        <v>1425.7</v>
      </c>
      <c r="M46" s="111">
        <f t="shared" si="0"/>
        <v>50.00876916061595</v>
      </c>
    </row>
    <row r="47" spans="1:13" ht="18.75" customHeight="1">
      <c r="A47" s="59" t="s">
        <v>215</v>
      </c>
      <c r="B47" s="59" t="s">
        <v>216</v>
      </c>
      <c r="C47" s="59" t="s">
        <v>195</v>
      </c>
      <c r="D47" s="59" t="s">
        <v>193</v>
      </c>
      <c r="E47" s="59" t="s">
        <v>219</v>
      </c>
      <c r="F47" s="59" t="s">
        <v>206</v>
      </c>
      <c r="G47" s="59" t="s">
        <v>191</v>
      </c>
      <c r="H47" s="59" t="s">
        <v>218</v>
      </c>
      <c r="I47" s="53" t="s">
        <v>27</v>
      </c>
      <c r="J47" s="60">
        <v>2850.9</v>
      </c>
      <c r="K47" s="60">
        <v>2850.9</v>
      </c>
      <c r="L47" s="110">
        <v>1425.7</v>
      </c>
      <c r="M47" s="111">
        <f t="shared" si="0"/>
        <v>50.00876916061595</v>
      </c>
    </row>
    <row r="48" spans="1:13" ht="19.5" customHeight="1">
      <c r="A48" s="59" t="s">
        <v>215</v>
      </c>
      <c r="B48" s="59" t="s">
        <v>216</v>
      </c>
      <c r="C48" s="59" t="s">
        <v>195</v>
      </c>
      <c r="D48" s="59" t="s">
        <v>193</v>
      </c>
      <c r="E48" s="59" t="s">
        <v>341</v>
      </c>
      <c r="F48" s="59" t="s">
        <v>190</v>
      </c>
      <c r="G48" s="59" t="s">
        <v>191</v>
      </c>
      <c r="H48" s="59" t="s">
        <v>218</v>
      </c>
      <c r="I48" s="54" t="s">
        <v>28</v>
      </c>
      <c r="J48" s="60">
        <f>J49</f>
        <v>6598.1</v>
      </c>
      <c r="K48" s="60">
        <f>K49</f>
        <v>6841.1</v>
      </c>
      <c r="L48" s="60">
        <f>L49</f>
        <v>3219.69</v>
      </c>
      <c r="M48" s="111">
        <f t="shared" si="0"/>
        <v>47.06392246860885</v>
      </c>
    </row>
    <row r="49" spans="1:13" ht="19.5" customHeight="1">
      <c r="A49" s="59" t="s">
        <v>215</v>
      </c>
      <c r="B49" s="59" t="s">
        <v>216</v>
      </c>
      <c r="C49" s="59" t="s">
        <v>195</v>
      </c>
      <c r="D49" s="59" t="s">
        <v>193</v>
      </c>
      <c r="E49" s="59" t="s">
        <v>341</v>
      </c>
      <c r="F49" s="59" t="s">
        <v>206</v>
      </c>
      <c r="G49" s="59" t="s">
        <v>191</v>
      </c>
      <c r="H49" s="59" t="s">
        <v>218</v>
      </c>
      <c r="I49" s="54" t="s">
        <v>29</v>
      </c>
      <c r="J49" s="60">
        <v>6598.1</v>
      </c>
      <c r="K49" s="60">
        <v>6841.1</v>
      </c>
      <c r="L49" s="110">
        <v>3219.69</v>
      </c>
      <c r="M49" s="111">
        <f t="shared" si="0"/>
        <v>47.06392246860885</v>
      </c>
    </row>
    <row r="50" spans="1:13" ht="19.5" customHeight="1">
      <c r="A50" s="59" t="s">
        <v>215</v>
      </c>
      <c r="B50" s="87" t="s">
        <v>216</v>
      </c>
      <c r="C50" s="87" t="s">
        <v>195</v>
      </c>
      <c r="D50" s="87" t="s">
        <v>195</v>
      </c>
      <c r="E50" s="87" t="s">
        <v>189</v>
      </c>
      <c r="F50" s="87" t="s">
        <v>190</v>
      </c>
      <c r="G50" s="87" t="s">
        <v>191</v>
      </c>
      <c r="H50" s="87" t="s">
        <v>218</v>
      </c>
      <c r="I50" s="69" t="s">
        <v>375</v>
      </c>
      <c r="J50" s="60">
        <f aca="true" t="shared" si="3" ref="J50:L51">J51</f>
        <v>40</v>
      </c>
      <c r="K50" s="60">
        <f t="shared" si="3"/>
        <v>11590.04</v>
      </c>
      <c r="L50" s="60">
        <f t="shared" si="3"/>
        <v>137.53</v>
      </c>
      <c r="M50" s="111">
        <f t="shared" si="0"/>
        <v>1.1866223067392345</v>
      </c>
    </row>
    <row r="51" spans="1:13" ht="13.5" customHeight="1">
      <c r="A51" s="87" t="s">
        <v>215</v>
      </c>
      <c r="B51" s="87" t="s">
        <v>216</v>
      </c>
      <c r="C51" s="87" t="s">
        <v>195</v>
      </c>
      <c r="D51" s="87" t="s">
        <v>195</v>
      </c>
      <c r="E51" s="87" t="s">
        <v>373</v>
      </c>
      <c r="F51" s="87" t="s">
        <v>190</v>
      </c>
      <c r="G51" s="87" t="s">
        <v>191</v>
      </c>
      <c r="H51" s="87" t="s">
        <v>218</v>
      </c>
      <c r="I51" s="88" t="s">
        <v>376</v>
      </c>
      <c r="J51" s="60">
        <f t="shared" si="3"/>
        <v>40</v>
      </c>
      <c r="K51" s="60">
        <f t="shared" si="3"/>
        <v>11590.04</v>
      </c>
      <c r="L51" s="110">
        <f t="shared" si="3"/>
        <v>137.53</v>
      </c>
      <c r="M51" s="111">
        <f t="shared" si="0"/>
        <v>1.1866223067392345</v>
      </c>
    </row>
    <row r="52" spans="1:13" ht="13.5" customHeight="1">
      <c r="A52" s="87" t="s">
        <v>215</v>
      </c>
      <c r="B52" s="87" t="s">
        <v>216</v>
      </c>
      <c r="C52" s="87" t="s">
        <v>195</v>
      </c>
      <c r="D52" s="87" t="s">
        <v>195</v>
      </c>
      <c r="E52" s="87" t="s">
        <v>373</v>
      </c>
      <c r="F52" s="87" t="s">
        <v>206</v>
      </c>
      <c r="G52" s="87" t="s">
        <v>191</v>
      </c>
      <c r="H52" s="87" t="s">
        <v>218</v>
      </c>
      <c r="I52" s="88" t="s">
        <v>30</v>
      </c>
      <c r="J52" s="60">
        <f>J55</f>
        <v>40</v>
      </c>
      <c r="K52" s="60">
        <f>K55+K54+K56+K53</f>
        <v>11590.04</v>
      </c>
      <c r="L52" s="60">
        <f>L55+L54+L56+L53</f>
        <v>137.53</v>
      </c>
      <c r="M52" s="111">
        <f t="shared" si="0"/>
        <v>1.1866223067392345</v>
      </c>
    </row>
    <row r="53" spans="1:13" ht="60.75" customHeight="1">
      <c r="A53" s="87" t="s">
        <v>215</v>
      </c>
      <c r="B53" s="87" t="s">
        <v>216</v>
      </c>
      <c r="C53" s="87" t="s">
        <v>195</v>
      </c>
      <c r="D53" s="87" t="s">
        <v>195</v>
      </c>
      <c r="E53" s="87" t="s">
        <v>373</v>
      </c>
      <c r="F53" s="87" t="s">
        <v>206</v>
      </c>
      <c r="G53" s="87" t="s">
        <v>432</v>
      </c>
      <c r="H53" s="87" t="s">
        <v>218</v>
      </c>
      <c r="I53" s="88" t="s">
        <v>433</v>
      </c>
      <c r="J53" s="60">
        <v>0</v>
      </c>
      <c r="K53" s="60">
        <v>413.12</v>
      </c>
      <c r="L53" s="110">
        <v>137.53</v>
      </c>
      <c r="M53" s="111">
        <f t="shared" si="0"/>
        <v>33.2905693261038</v>
      </c>
    </row>
    <row r="54" spans="1:25" ht="30" customHeight="1">
      <c r="A54" s="87" t="s">
        <v>215</v>
      </c>
      <c r="B54" s="87" t="s">
        <v>216</v>
      </c>
      <c r="C54" s="87" t="s">
        <v>195</v>
      </c>
      <c r="D54" s="87" t="s">
        <v>195</v>
      </c>
      <c r="E54" s="87" t="s">
        <v>373</v>
      </c>
      <c r="F54" s="87" t="s">
        <v>206</v>
      </c>
      <c r="G54" s="87" t="s">
        <v>50</v>
      </c>
      <c r="H54" s="87" t="s">
        <v>218</v>
      </c>
      <c r="I54" s="88" t="s">
        <v>52</v>
      </c>
      <c r="J54" s="60">
        <v>0</v>
      </c>
      <c r="K54" s="60">
        <v>1039.5</v>
      </c>
      <c r="L54" s="110">
        <v>0</v>
      </c>
      <c r="M54" s="111">
        <f t="shared" si="0"/>
        <v>0</v>
      </c>
      <c r="O54" s="150"/>
      <c r="P54" s="150"/>
      <c r="Q54" s="150"/>
      <c r="R54" s="150"/>
      <c r="S54" s="150"/>
      <c r="T54" s="150"/>
      <c r="U54" s="150"/>
      <c r="V54" s="150"/>
      <c r="W54" s="151"/>
      <c r="X54" s="152"/>
      <c r="Y54" s="152"/>
    </row>
    <row r="55" spans="1:13" ht="33.75">
      <c r="A55" s="87" t="s">
        <v>215</v>
      </c>
      <c r="B55" s="87" t="s">
        <v>216</v>
      </c>
      <c r="C55" s="87" t="s">
        <v>195</v>
      </c>
      <c r="D55" s="87" t="s">
        <v>195</v>
      </c>
      <c r="E55" s="87" t="s">
        <v>373</v>
      </c>
      <c r="F55" s="87" t="s">
        <v>206</v>
      </c>
      <c r="G55" s="87" t="s">
        <v>374</v>
      </c>
      <c r="H55" s="87" t="s">
        <v>218</v>
      </c>
      <c r="I55" s="69" t="s">
        <v>31</v>
      </c>
      <c r="J55" s="60">
        <v>40</v>
      </c>
      <c r="K55" s="60">
        <v>40</v>
      </c>
      <c r="L55" s="110">
        <v>0</v>
      </c>
      <c r="M55" s="111">
        <f t="shared" si="0"/>
        <v>0</v>
      </c>
    </row>
    <row r="56" spans="1:13" ht="42" customHeight="1">
      <c r="A56" s="87" t="s">
        <v>215</v>
      </c>
      <c r="B56" s="87" t="s">
        <v>216</v>
      </c>
      <c r="C56" s="87" t="s">
        <v>195</v>
      </c>
      <c r="D56" s="87" t="s">
        <v>195</v>
      </c>
      <c r="E56" s="87" t="s">
        <v>373</v>
      </c>
      <c r="F56" s="87" t="s">
        <v>206</v>
      </c>
      <c r="G56" s="87" t="s">
        <v>51</v>
      </c>
      <c r="H56" s="87" t="s">
        <v>218</v>
      </c>
      <c r="I56" s="69" t="s">
        <v>53</v>
      </c>
      <c r="J56" s="60">
        <v>0</v>
      </c>
      <c r="K56" s="60">
        <v>10097.42</v>
      </c>
      <c r="L56" s="110">
        <v>0</v>
      </c>
      <c r="M56" s="111">
        <f t="shared" si="0"/>
        <v>0</v>
      </c>
    </row>
    <row r="57" spans="1:13" ht="18" customHeight="1">
      <c r="A57" s="87" t="s">
        <v>215</v>
      </c>
      <c r="B57" s="59" t="s">
        <v>216</v>
      </c>
      <c r="C57" s="59" t="s">
        <v>195</v>
      </c>
      <c r="D57" s="59" t="s">
        <v>202</v>
      </c>
      <c r="E57" s="59" t="s">
        <v>189</v>
      </c>
      <c r="F57" s="59" t="s">
        <v>190</v>
      </c>
      <c r="G57" s="59" t="s">
        <v>191</v>
      </c>
      <c r="H57" s="59" t="s">
        <v>218</v>
      </c>
      <c r="I57" s="53" t="s">
        <v>340</v>
      </c>
      <c r="J57" s="60">
        <f>J58</f>
        <v>23.4</v>
      </c>
      <c r="K57" s="60">
        <f aca="true" t="shared" si="4" ref="J57:L59">K58</f>
        <v>23.97</v>
      </c>
      <c r="L57" s="60">
        <f t="shared" si="4"/>
        <v>11.87</v>
      </c>
      <c r="M57" s="111">
        <f t="shared" si="0"/>
        <v>49.52023362536504</v>
      </c>
    </row>
    <row r="58" spans="1:13" ht="31.5" customHeight="1">
      <c r="A58" s="59" t="s">
        <v>215</v>
      </c>
      <c r="B58" s="59" t="s">
        <v>216</v>
      </c>
      <c r="C58" s="59" t="s">
        <v>195</v>
      </c>
      <c r="D58" s="59" t="s">
        <v>202</v>
      </c>
      <c r="E58" s="59" t="s">
        <v>337</v>
      </c>
      <c r="F58" s="59" t="s">
        <v>190</v>
      </c>
      <c r="G58" s="59" t="s">
        <v>191</v>
      </c>
      <c r="H58" s="59" t="s">
        <v>218</v>
      </c>
      <c r="I58" s="89" t="s">
        <v>339</v>
      </c>
      <c r="J58" s="60">
        <f t="shared" si="4"/>
        <v>23.4</v>
      </c>
      <c r="K58" s="60">
        <f t="shared" si="4"/>
        <v>23.97</v>
      </c>
      <c r="L58" s="60">
        <f t="shared" si="4"/>
        <v>11.87</v>
      </c>
      <c r="M58" s="111">
        <f t="shared" si="0"/>
        <v>49.52023362536504</v>
      </c>
    </row>
    <row r="59" spans="1:13" ht="33" customHeight="1">
      <c r="A59" s="59" t="s">
        <v>215</v>
      </c>
      <c r="B59" s="59" t="s">
        <v>216</v>
      </c>
      <c r="C59" s="59" t="s">
        <v>195</v>
      </c>
      <c r="D59" s="59" t="s">
        <v>202</v>
      </c>
      <c r="E59" s="59" t="s">
        <v>337</v>
      </c>
      <c r="F59" s="59" t="s">
        <v>206</v>
      </c>
      <c r="G59" s="59" t="s">
        <v>191</v>
      </c>
      <c r="H59" s="59" t="s">
        <v>218</v>
      </c>
      <c r="I59" s="90" t="s">
        <v>32</v>
      </c>
      <c r="J59" s="60">
        <f t="shared" si="4"/>
        <v>23.4</v>
      </c>
      <c r="K59" s="60">
        <f t="shared" si="4"/>
        <v>23.97</v>
      </c>
      <c r="L59" s="60">
        <f t="shared" si="4"/>
        <v>11.87</v>
      </c>
      <c r="M59" s="111">
        <f t="shared" si="0"/>
        <v>49.52023362536504</v>
      </c>
    </row>
    <row r="60" spans="1:13" ht="33.75" customHeight="1">
      <c r="A60" s="59" t="s">
        <v>215</v>
      </c>
      <c r="B60" s="59" t="s">
        <v>216</v>
      </c>
      <c r="C60" s="59" t="s">
        <v>195</v>
      </c>
      <c r="D60" s="59" t="s">
        <v>202</v>
      </c>
      <c r="E60" s="59" t="s">
        <v>337</v>
      </c>
      <c r="F60" s="59" t="s">
        <v>206</v>
      </c>
      <c r="G60" s="59" t="s">
        <v>338</v>
      </c>
      <c r="H60" s="59" t="s">
        <v>218</v>
      </c>
      <c r="I60" s="90" t="s">
        <v>33</v>
      </c>
      <c r="J60" s="60">
        <v>23.4</v>
      </c>
      <c r="K60" s="60">
        <v>23.97</v>
      </c>
      <c r="L60" s="110">
        <v>11.87</v>
      </c>
      <c r="M60" s="111">
        <f t="shared" si="0"/>
        <v>49.52023362536504</v>
      </c>
    </row>
    <row r="61" spans="1:13" ht="12.75" customHeight="1">
      <c r="A61" s="63"/>
      <c r="B61" s="64"/>
      <c r="C61" s="64"/>
      <c r="D61" s="64"/>
      <c r="E61" s="64"/>
      <c r="F61" s="64"/>
      <c r="G61" s="64"/>
      <c r="H61" s="64"/>
      <c r="I61" s="48" t="s">
        <v>220</v>
      </c>
      <c r="J61" s="60">
        <f>J6+J43</f>
        <v>21736.1</v>
      </c>
      <c r="K61" s="60">
        <f>K6+K43</f>
        <v>33529.71000000001</v>
      </c>
      <c r="L61" s="60">
        <f>L6+L43</f>
        <v>10128.19</v>
      </c>
      <c r="M61" s="111">
        <f t="shared" si="0"/>
        <v>30.206613776259918</v>
      </c>
    </row>
    <row r="62" spans="1:13" ht="12.75">
      <c r="A62" s="119"/>
      <c r="L62" s="117"/>
      <c r="M62" s="118"/>
    </row>
    <row r="63" spans="12:13" ht="12.75">
      <c r="L63" s="117"/>
      <c r="M63" s="118"/>
    </row>
    <row r="64" spans="2:13" ht="12.75">
      <c r="B64" s="36"/>
      <c r="C64" s="36"/>
      <c r="D64" s="36"/>
      <c r="E64" s="36"/>
      <c r="F64" s="36"/>
      <c r="G64" s="36"/>
      <c r="H64" s="36"/>
      <c r="I64" s="37"/>
      <c r="L64" s="117"/>
      <c r="M64" s="118"/>
    </row>
    <row r="65" spans="1:13" ht="12.75">
      <c r="A65" s="35"/>
      <c r="B65" s="35"/>
      <c r="C65" s="35"/>
      <c r="D65" s="35"/>
      <c r="E65" s="35"/>
      <c r="F65" s="35"/>
      <c r="G65" s="35"/>
      <c r="H65" s="35"/>
      <c r="I65" s="37"/>
      <c r="L65" s="117"/>
      <c r="M65" s="118"/>
    </row>
    <row r="66" spans="1:16" ht="12.75">
      <c r="A66" s="35"/>
      <c r="B66" s="35"/>
      <c r="C66" s="35"/>
      <c r="D66" s="35"/>
      <c r="E66" s="35"/>
      <c r="F66" s="35"/>
      <c r="G66" s="35"/>
      <c r="H66" s="35"/>
      <c r="I66" s="38"/>
      <c r="L66" s="117"/>
      <c r="M66" s="118"/>
      <c r="P66" t="s">
        <v>221</v>
      </c>
    </row>
    <row r="67" spans="1:13" ht="12.75">
      <c r="A67" s="35"/>
      <c r="B67" s="35"/>
      <c r="C67" s="35"/>
      <c r="D67" s="35"/>
      <c r="E67" s="35"/>
      <c r="F67" s="35"/>
      <c r="G67" s="35"/>
      <c r="H67" s="35"/>
      <c r="I67" s="39"/>
      <c r="L67" s="117"/>
      <c r="M67" s="118"/>
    </row>
    <row r="68" spans="1:13" ht="12.75">
      <c r="A68" s="35"/>
      <c r="B68" s="35"/>
      <c r="C68" s="35"/>
      <c r="D68" s="35"/>
      <c r="E68" s="35"/>
      <c r="F68" s="35"/>
      <c r="G68" s="35"/>
      <c r="H68" s="35"/>
      <c r="I68" s="37"/>
      <c r="L68" s="117"/>
      <c r="M68" s="118"/>
    </row>
    <row r="69" spans="1:13" ht="12.75">
      <c r="A69" s="35"/>
      <c r="B69" s="35"/>
      <c r="C69" s="35"/>
      <c r="D69" s="35"/>
      <c r="E69" s="35"/>
      <c r="F69" s="35"/>
      <c r="G69" s="35"/>
      <c r="H69" s="35"/>
      <c r="I69" s="40"/>
      <c r="L69" s="117"/>
      <c r="M69" s="118"/>
    </row>
    <row r="70" spans="1:13" ht="12.75">
      <c r="A70" s="35"/>
      <c r="B70" s="35"/>
      <c r="C70" s="35"/>
      <c r="D70" s="35"/>
      <c r="E70" s="35"/>
      <c r="F70" s="35"/>
      <c r="G70" s="35"/>
      <c r="H70" s="35"/>
      <c r="I70" s="40"/>
      <c r="L70" s="117"/>
      <c r="M70" s="118"/>
    </row>
    <row r="71" spans="1:13" ht="12.75">
      <c r="A71" s="35"/>
      <c r="L71" s="117"/>
      <c r="M71" s="118"/>
    </row>
  </sheetData>
  <sheetProtection/>
  <mergeCells count="7">
    <mergeCell ref="L3:L5"/>
    <mergeCell ref="M3:M5"/>
    <mergeCell ref="A2:J2"/>
    <mergeCell ref="K3:K5"/>
    <mergeCell ref="A3:H4"/>
    <mergeCell ref="I3:I5"/>
    <mergeCell ref="J3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A1" sqref="A1:G30"/>
    </sheetView>
  </sheetViews>
  <sheetFormatPr defaultColWidth="9.00390625" defaultRowHeight="12.75"/>
  <cols>
    <col min="1" max="1" width="4.25390625" style="0" customWidth="1"/>
    <col min="2" max="2" width="41.75390625" style="0" customWidth="1"/>
    <col min="3" max="3" width="5.875" style="0" customWidth="1"/>
    <col min="4" max="4" width="8.625" style="0" customWidth="1"/>
    <col min="5" max="5" width="8.25390625" style="0" customWidth="1"/>
    <col min="6" max="6" width="7.375" style="0" customWidth="1"/>
    <col min="7" max="7" width="5.375" style="0" customWidth="1"/>
  </cols>
  <sheetData>
    <row r="1" spans="1:5" ht="39" customHeight="1">
      <c r="A1" s="23"/>
      <c r="B1" s="180" t="s">
        <v>12</v>
      </c>
      <c r="C1" s="180"/>
      <c r="D1" s="180"/>
      <c r="E1" s="180"/>
    </row>
    <row r="2" spans="1:5" ht="12.75">
      <c r="A2" s="23"/>
      <c r="B2" s="23"/>
      <c r="C2" s="23"/>
      <c r="D2" s="23"/>
      <c r="E2" s="23" t="s">
        <v>154</v>
      </c>
    </row>
    <row r="3" spans="1:7" ht="12.75" customHeight="1">
      <c r="A3" s="5" t="s">
        <v>134</v>
      </c>
      <c r="B3" s="5" t="s">
        <v>155</v>
      </c>
      <c r="C3" s="162" t="s">
        <v>15</v>
      </c>
      <c r="D3" s="181" t="s">
        <v>435</v>
      </c>
      <c r="E3" s="162" t="s">
        <v>436</v>
      </c>
      <c r="F3" s="178" t="s">
        <v>434</v>
      </c>
      <c r="G3" s="178" t="s">
        <v>129</v>
      </c>
    </row>
    <row r="4" spans="1:7" ht="18" customHeight="1">
      <c r="A4" s="7" t="s">
        <v>156</v>
      </c>
      <c r="B4" s="7" t="s">
        <v>437</v>
      </c>
      <c r="C4" s="163"/>
      <c r="D4" s="182"/>
      <c r="E4" s="163"/>
      <c r="F4" s="179"/>
      <c r="G4" s="179"/>
    </row>
    <row r="5" spans="1:7" ht="12.75">
      <c r="A5" s="14">
        <v>1</v>
      </c>
      <c r="B5" s="47" t="s">
        <v>157</v>
      </c>
      <c r="C5" s="68" t="s">
        <v>158</v>
      </c>
      <c r="D5" s="41">
        <f>D6+D7+D8+D9+D10+D11</f>
        <v>5640.099999999999</v>
      </c>
      <c r="E5" s="41">
        <f>E6+E7+E8+E9+E10+E11</f>
        <v>5668.6</v>
      </c>
      <c r="F5" s="41">
        <f>F6+F7+F8+F9+F10+F11</f>
        <v>2410.4</v>
      </c>
      <c r="G5" s="111">
        <f aca="true" t="shared" si="0" ref="G5:G30">F5/E5*100</f>
        <v>42.52196309494408</v>
      </c>
    </row>
    <row r="6" spans="1:7" ht="18" customHeight="1">
      <c r="A6" s="65">
        <v>2</v>
      </c>
      <c r="B6" s="49" t="s">
        <v>267</v>
      </c>
      <c r="C6" s="66" t="s">
        <v>250</v>
      </c>
      <c r="D6" s="41">
        <v>649.21</v>
      </c>
      <c r="E6" s="41">
        <v>649.21</v>
      </c>
      <c r="F6" s="41">
        <v>350.82</v>
      </c>
      <c r="G6" s="111">
        <f t="shared" si="0"/>
        <v>54.0379846274703</v>
      </c>
    </row>
    <row r="7" spans="1:7" ht="45">
      <c r="A7" s="14">
        <v>3</v>
      </c>
      <c r="B7" s="49" t="s">
        <v>268</v>
      </c>
      <c r="C7" s="67" t="s">
        <v>252</v>
      </c>
      <c r="D7" s="41">
        <v>541.01</v>
      </c>
      <c r="E7" s="41">
        <v>541.01</v>
      </c>
      <c r="F7" s="41">
        <v>242.37</v>
      </c>
      <c r="G7" s="111">
        <f t="shared" si="0"/>
        <v>44.79954159812203</v>
      </c>
    </row>
    <row r="8" spans="1:7" ht="44.25" customHeight="1">
      <c r="A8" s="14">
        <v>4</v>
      </c>
      <c r="B8" s="49" t="s">
        <v>5</v>
      </c>
      <c r="C8" s="66" t="s">
        <v>256</v>
      </c>
      <c r="D8" s="41">
        <v>4226.28</v>
      </c>
      <c r="E8" s="41">
        <v>4334.21</v>
      </c>
      <c r="F8" s="41">
        <v>1807.29</v>
      </c>
      <c r="G8" s="111">
        <f t="shared" si="0"/>
        <v>41.698256429660766</v>
      </c>
    </row>
    <row r="9" spans="1:7" ht="12.75">
      <c r="A9" s="14">
        <v>5</v>
      </c>
      <c r="B9" s="49" t="s">
        <v>379</v>
      </c>
      <c r="C9" s="66" t="s">
        <v>380</v>
      </c>
      <c r="D9" s="41">
        <v>110.2</v>
      </c>
      <c r="E9" s="41">
        <v>110.2</v>
      </c>
      <c r="F9" s="41">
        <v>0</v>
      </c>
      <c r="G9" s="111">
        <f t="shared" si="0"/>
        <v>0</v>
      </c>
    </row>
    <row r="10" spans="1:7" ht="12.75">
      <c r="A10" s="14">
        <v>6</v>
      </c>
      <c r="B10" s="49" t="s">
        <v>226</v>
      </c>
      <c r="C10" s="66" t="s">
        <v>273</v>
      </c>
      <c r="D10" s="41">
        <v>40</v>
      </c>
      <c r="E10" s="41">
        <v>0</v>
      </c>
      <c r="F10" s="41">
        <v>0</v>
      </c>
      <c r="G10" s="111">
        <v>0</v>
      </c>
    </row>
    <row r="11" spans="1:7" ht="12.75">
      <c r="A11" s="14">
        <v>7</v>
      </c>
      <c r="B11" s="47" t="s">
        <v>222</v>
      </c>
      <c r="C11" s="68" t="s">
        <v>260</v>
      </c>
      <c r="D11" s="41">
        <v>73.4</v>
      </c>
      <c r="E11" s="41">
        <v>33.97</v>
      </c>
      <c r="F11" s="41">
        <v>9.92</v>
      </c>
      <c r="G11" s="111">
        <f t="shared" si="0"/>
        <v>29.202237268177804</v>
      </c>
    </row>
    <row r="12" spans="1:7" ht="22.5" customHeight="1">
      <c r="A12" s="14">
        <v>8</v>
      </c>
      <c r="B12" s="47" t="s">
        <v>246</v>
      </c>
      <c r="C12" s="68" t="s">
        <v>266</v>
      </c>
      <c r="D12" s="41">
        <f>D13</f>
        <v>133.9</v>
      </c>
      <c r="E12" s="41">
        <f>E13</f>
        <v>133.9</v>
      </c>
      <c r="F12" s="41">
        <f>F13</f>
        <v>38.7</v>
      </c>
      <c r="G12" s="111">
        <f t="shared" si="0"/>
        <v>28.902165795369676</v>
      </c>
    </row>
    <row r="13" spans="1:7" ht="12.75">
      <c r="A13" s="14">
        <v>9</v>
      </c>
      <c r="B13" s="54" t="s">
        <v>274</v>
      </c>
      <c r="C13" s="68" t="s">
        <v>269</v>
      </c>
      <c r="D13" s="41">
        <v>133.9</v>
      </c>
      <c r="E13" s="41">
        <v>133.9</v>
      </c>
      <c r="F13" s="41">
        <v>38.7</v>
      </c>
      <c r="G13" s="111">
        <f t="shared" si="0"/>
        <v>28.902165795369676</v>
      </c>
    </row>
    <row r="14" spans="1:7" ht="12.75">
      <c r="A14" s="14">
        <v>10</v>
      </c>
      <c r="B14" s="54" t="s">
        <v>244</v>
      </c>
      <c r="C14" s="68" t="s">
        <v>270</v>
      </c>
      <c r="D14" s="41">
        <f>D15+D16+D17</f>
        <v>1436.71</v>
      </c>
      <c r="E14" s="41">
        <f>E15+E16+E17</f>
        <v>12690.82</v>
      </c>
      <c r="F14" s="41">
        <f>F15+F16+F17</f>
        <v>275.01</v>
      </c>
      <c r="G14" s="111">
        <f t="shared" si="0"/>
        <v>2.1669994531480237</v>
      </c>
    </row>
    <row r="15" spans="1:7" ht="12.75">
      <c r="A15" s="14">
        <v>11</v>
      </c>
      <c r="B15" s="47" t="s">
        <v>275</v>
      </c>
      <c r="C15" s="68" t="s">
        <v>271</v>
      </c>
      <c r="D15" s="41">
        <v>200</v>
      </c>
      <c r="E15" s="41">
        <v>200</v>
      </c>
      <c r="F15" s="41">
        <v>74.36</v>
      </c>
      <c r="G15" s="111">
        <f t="shared" si="0"/>
        <v>37.18</v>
      </c>
    </row>
    <row r="16" spans="1:7" ht="12.75">
      <c r="A16" s="14">
        <v>12</v>
      </c>
      <c r="B16" s="47" t="s">
        <v>280</v>
      </c>
      <c r="C16" s="68" t="s">
        <v>272</v>
      </c>
      <c r="D16" s="41">
        <v>836.71</v>
      </c>
      <c r="E16" s="41">
        <v>12090.82</v>
      </c>
      <c r="F16" s="41">
        <v>155.65</v>
      </c>
      <c r="G16" s="111">
        <f t="shared" si="0"/>
        <v>1.2873403127331313</v>
      </c>
    </row>
    <row r="17" spans="1:7" ht="12.75">
      <c r="A17" s="14">
        <v>13</v>
      </c>
      <c r="B17" s="47" t="s">
        <v>377</v>
      </c>
      <c r="C17" s="68" t="s">
        <v>378</v>
      </c>
      <c r="D17" s="41">
        <v>400</v>
      </c>
      <c r="E17" s="41">
        <v>400</v>
      </c>
      <c r="F17" s="41">
        <v>45</v>
      </c>
      <c r="G17" s="111">
        <f t="shared" si="0"/>
        <v>11.25</v>
      </c>
    </row>
    <row r="18" spans="1:7" ht="12.75">
      <c r="A18" s="14">
        <v>14</v>
      </c>
      <c r="B18" s="47" t="s">
        <v>160</v>
      </c>
      <c r="C18" s="68" t="s">
        <v>3</v>
      </c>
      <c r="D18" s="41">
        <f>D19+D20+D21</f>
        <v>5391.04</v>
      </c>
      <c r="E18" s="41">
        <f>E19+E20+E21</f>
        <v>4932.64</v>
      </c>
      <c r="F18" s="41">
        <f>F19+F20+F21</f>
        <v>1967.17</v>
      </c>
      <c r="G18" s="111">
        <f t="shared" si="0"/>
        <v>39.88067241882643</v>
      </c>
    </row>
    <row r="19" spans="1:7" ht="12.75">
      <c r="A19" s="14">
        <v>15</v>
      </c>
      <c r="B19" s="47" t="s">
        <v>161</v>
      </c>
      <c r="C19" s="68" t="s">
        <v>4</v>
      </c>
      <c r="D19" s="42">
        <v>68</v>
      </c>
      <c r="E19" s="42">
        <v>68</v>
      </c>
      <c r="F19" s="42">
        <v>0</v>
      </c>
      <c r="G19" s="111">
        <f t="shared" si="0"/>
        <v>0</v>
      </c>
    </row>
    <row r="20" spans="1:7" ht="12.75">
      <c r="A20" s="14">
        <v>16</v>
      </c>
      <c r="B20" s="50" t="s">
        <v>162</v>
      </c>
      <c r="C20" s="68" t="s">
        <v>297</v>
      </c>
      <c r="D20" s="43">
        <v>5323.04</v>
      </c>
      <c r="E20" s="43">
        <v>4835.35</v>
      </c>
      <c r="F20" s="43">
        <v>1967.17</v>
      </c>
      <c r="G20" s="111">
        <f t="shared" si="0"/>
        <v>40.68309429513892</v>
      </c>
    </row>
    <row r="21" spans="1:7" ht="22.5">
      <c r="A21" s="14">
        <v>17</v>
      </c>
      <c r="B21" s="50" t="s">
        <v>40</v>
      </c>
      <c r="C21" s="68" t="s">
        <v>38</v>
      </c>
      <c r="D21" s="43">
        <v>0</v>
      </c>
      <c r="E21" s="43">
        <v>29.29</v>
      </c>
      <c r="F21" s="43">
        <v>0</v>
      </c>
      <c r="G21" s="111">
        <v>0</v>
      </c>
    </row>
    <row r="22" spans="1:7" ht="12.75">
      <c r="A22" s="14">
        <v>18</v>
      </c>
      <c r="B22" s="47" t="s">
        <v>224</v>
      </c>
      <c r="C22" s="68" t="s">
        <v>281</v>
      </c>
      <c r="D22" s="41">
        <f>D23</f>
        <v>10698.82</v>
      </c>
      <c r="E22" s="41">
        <f>E23</f>
        <v>10698.82</v>
      </c>
      <c r="F22" s="41">
        <f>F23</f>
        <v>5180</v>
      </c>
      <c r="G22" s="111">
        <f t="shared" si="0"/>
        <v>48.41655434898428</v>
      </c>
    </row>
    <row r="23" spans="1:7" ht="12.75">
      <c r="A23" s="14">
        <v>20</v>
      </c>
      <c r="B23" s="51" t="s">
        <v>163</v>
      </c>
      <c r="C23" s="68" t="s">
        <v>282</v>
      </c>
      <c r="D23" s="41">
        <v>10698.82</v>
      </c>
      <c r="E23" s="41">
        <v>10698.82</v>
      </c>
      <c r="F23" s="41">
        <v>5180</v>
      </c>
      <c r="G23" s="111">
        <f t="shared" si="0"/>
        <v>48.41655434898428</v>
      </c>
    </row>
    <row r="24" spans="1:7" ht="12.75">
      <c r="A24" s="14">
        <v>21</v>
      </c>
      <c r="B24" s="50" t="s">
        <v>384</v>
      </c>
      <c r="C24" s="68" t="s">
        <v>385</v>
      </c>
      <c r="D24" s="43">
        <f>D25</f>
        <v>44.8</v>
      </c>
      <c r="E24" s="43">
        <f>E25</f>
        <v>44.8</v>
      </c>
      <c r="F24" s="43">
        <f>F25</f>
        <v>4.8</v>
      </c>
      <c r="G24" s="111">
        <f t="shared" si="0"/>
        <v>10.714285714285715</v>
      </c>
    </row>
    <row r="25" spans="1:7" ht="12.75">
      <c r="A25" s="14">
        <v>22</v>
      </c>
      <c r="B25" s="50" t="s">
        <v>386</v>
      </c>
      <c r="C25" s="68" t="s">
        <v>387</v>
      </c>
      <c r="D25" s="43">
        <v>44.8</v>
      </c>
      <c r="E25" s="43">
        <v>44.8</v>
      </c>
      <c r="F25" s="43">
        <v>4.8</v>
      </c>
      <c r="G25" s="111">
        <v>0</v>
      </c>
    </row>
    <row r="26" spans="1:7" ht="12.75">
      <c r="A26" s="14">
        <v>23</v>
      </c>
      <c r="B26" s="49" t="s">
        <v>164</v>
      </c>
      <c r="C26" s="68">
        <v>1000</v>
      </c>
      <c r="D26" s="41">
        <f>D27</f>
        <v>41.21</v>
      </c>
      <c r="E26" s="41">
        <f>E27</f>
        <v>41.21</v>
      </c>
      <c r="F26" s="41">
        <f>F27</f>
        <v>8.09</v>
      </c>
      <c r="G26" s="111">
        <f t="shared" si="0"/>
        <v>19.631157486047073</v>
      </c>
    </row>
    <row r="27" spans="1:7" ht="12.75">
      <c r="A27" s="14">
        <v>24</v>
      </c>
      <c r="B27" s="47" t="s">
        <v>165</v>
      </c>
      <c r="C27" s="68">
        <v>1001</v>
      </c>
      <c r="D27" s="41">
        <v>41.21</v>
      </c>
      <c r="E27" s="41">
        <v>41.21</v>
      </c>
      <c r="F27" s="41">
        <v>8.09</v>
      </c>
      <c r="G27" s="111">
        <f t="shared" si="0"/>
        <v>19.631157486047073</v>
      </c>
    </row>
    <row r="28" spans="1:7" ht="12.75">
      <c r="A28" s="14">
        <v>25</v>
      </c>
      <c r="B28" s="86" t="s">
        <v>354</v>
      </c>
      <c r="C28" s="68" t="s">
        <v>355</v>
      </c>
      <c r="D28" s="43">
        <f>D29</f>
        <v>10.4</v>
      </c>
      <c r="E28" s="43">
        <f>E29</f>
        <v>10.4</v>
      </c>
      <c r="F28" s="43">
        <f>F29</f>
        <v>0</v>
      </c>
      <c r="G28" s="111">
        <f t="shared" si="0"/>
        <v>0</v>
      </c>
    </row>
    <row r="29" spans="1:7" ht="33.75">
      <c r="A29" s="14">
        <v>26</v>
      </c>
      <c r="B29" s="86" t="s">
        <v>6</v>
      </c>
      <c r="C29" s="68" t="s">
        <v>357</v>
      </c>
      <c r="D29" s="43">
        <v>10.4</v>
      </c>
      <c r="E29" s="43">
        <v>10.4</v>
      </c>
      <c r="F29" s="43">
        <v>0</v>
      </c>
      <c r="G29" s="111">
        <f t="shared" si="0"/>
        <v>0</v>
      </c>
    </row>
    <row r="30" spans="1:7" ht="12.75">
      <c r="A30" s="14">
        <v>27</v>
      </c>
      <c r="B30" s="47" t="s">
        <v>166</v>
      </c>
      <c r="C30" s="68"/>
      <c r="D30" s="41">
        <f>D5+D12+D14+D18+D22+D24+D26+D28</f>
        <v>23396.98</v>
      </c>
      <c r="E30" s="41">
        <f>E5+E12+E14+E18+E22+E24+E26+E28</f>
        <v>34221.19</v>
      </c>
      <c r="F30" s="41">
        <f>F5+F12+F14+F18+F22+F24+F26+F28</f>
        <v>9884.169999999998</v>
      </c>
      <c r="G30" s="111">
        <f t="shared" si="0"/>
        <v>28.88318611947743</v>
      </c>
    </row>
    <row r="31" spans="1:5" ht="12.75">
      <c r="A31" s="6"/>
      <c r="B31" s="6"/>
      <c r="C31" s="15"/>
      <c r="D31" s="16"/>
      <c r="E31" s="6"/>
    </row>
    <row r="32" spans="1:5" ht="12.75">
      <c r="A32" s="6"/>
      <c r="B32" s="6"/>
      <c r="C32" s="15"/>
      <c r="D32" s="34"/>
      <c r="E32" s="6"/>
    </row>
    <row r="33" spans="1:5" ht="12.75">
      <c r="A33" s="6"/>
      <c r="B33" s="2"/>
      <c r="C33" s="2"/>
      <c r="D33" s="12"/>
      <c r="E33" s="12"/>
    </row>
    <row r="34" spans="1:5" ht="12.75">
      <c r="A34" s="6"/>
      <c r="B34" s="6"/>
      <c r="C34" s="15" t="s">
        <v>221</v>
      </c>
      <c r="D34" s="16"/>
      <c r="E34" s="6"/>
    </row>
  </sheetData>
  <sheetProtection/>
  <mergeCells count="6">
    <mergeCell ref="F3:F4"/>
    <mergeCell ref="G3:G4"/>
    <mergeCell ref="B1:E1"/>
    <mergeCell ref="E3:E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6"/>
  <sheetViews>
    <sheetView zoomScalePageLayoutView="0" workbookViewId="0" topLeftCell="A206">
      <selection activeCell="A1" sqref="A1:I214"/>
    </sheetView>
  </sheetViews>
  <sheetFormatPr defaultColWidth="9.00390625" defaultRowHeight="12.75"/>
  <cols>
    <col min="1" max="1" width="37.375" style="0" customWidth="1"/>
    <col min="2" max="2" width="4.625" style="0" customWidth="1"/>
    <col min="3" max="3" width="4.875" style="0" customWidth="1"/>
    <col min="4" max="4" width="7.375" style="0" customWidth="1"/>
    <col min="5" max="5" width="4.00390625" style="0" customWidth="1"/>
    <col min="6" max="6" width="8.25390625" style="0" customWidth="1"/>
    <col min="7" max="7" width="7.625" style="0" customWidth="1"/>
    <col min="8" max="8" width="8.125" style="0" customWidth="1"/>
    <col min="9" max="9" width="4.625" style="0" customWidth="1"/>
    <col min="13" max="13" width="6.75390625" style="0" customWidth="1"/>
    <col min="14" max="14" width="8.875" style="0" hidden="1" customWidth="1"/>
    <col min="15" max="15" width="36.25390625" style="0" customWidth="1"/>
  </cols>
  <sheetData>
    <row r="1" spans="1:6" ht="12" customHeight="1">
      <c r="A1" s="186" t="s">
        <v>113</v>
      </c>
      <c r="B1" s="186"/>
      <c r="C1" s="186"/>
      <c r="D1" s="186"/>
      <c r="E1" s="186"/>
      <c r="F1" s="186"/>
    </row>
    <row r="2" spans="8:24" ht="9" customHeight="1">
      <c r="H2" s="23" t="s">
        <v>14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01" t="s">
        <v>155</v>
      </c>
      <c r="B3" s="183" t="s">
        <v>292</v>
      </c>
      <c r="C3" s="183" t="s">
        <v>15</v>
      </c>
      <c r="D3" s="183" t="s">
        <v>16</v>
      </c>
      <c r="E3" s="183" t="s">
        <v>17</v>
      </c>
      <c r="F3" s="183" t="s">
        <v>435</v>
      </c>
      <c r="G3" s="187" t="s">
        <v>436</v>
      </c>
      <c r="H3" s="166" t="s">
        <v>438</v>
      </c>
      <c r="I3" s="166" t="s">
        <v>129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9" customHeight="1">
      <c r="A4" s="102" t="s">
        <v>175</v>
      </c>
      <c r="B4" s="184"/>
      <c r="C4" s="184"/>
      <c r="D4" s="184"/>
      <c r="E4" s="184"/>
      <c r="F4" s="184"/>
      <c r="G4" s="188"/>
      <c r="H4" s="167"/>
      <c r="I4" s="16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8.25" customHeight="1">
      <c r="A5" s="102" t="s">
        <v>153</v>
      </c>
      <c r="B5" s="185"/>
      <c r="C5" s="185"/>
      <c r="D5" s="185"/>
      <c r="E5" s="185"/>
      <c r="F5" s="185"/>
      <c r="G5" s="189"/>
      <c r="H5" s="168"/>
      <c r="I5" s="16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95" t="s">
        <v>291</v>
      </c>
      <c r="B6" s="72"/>
      <c r="C6" s="72"/>
      <c r="D6" s="72"/>
      <c r="E6" s="72"/>
      <c r="F6" s="72"/>
      <c r="G6" s="106"/>
      <c r="H6" s="106"/>
      <c r="I6" s="10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96" t="s">
        <v>157</v>
      </c>
      <c r="B7" s="81">
        <v>600</v>
      </c>
      <c r="C7" s="73" t="s">
        <v>335</v>
      </c>
      <c r="D7" s="73" t="s">
        <v>351</v>
      </c>
      <c r="E7" s="73"/>
      <c r="F7" s="79">
        <f>F8+F191+F14+F31+F37+F44</f>
        <v>5640.099999999999</v>
      </c>
      <c r="G7" s="79">
        <f>G8+G191+G14+G31+G37+G44</f>
        <v>5668.6</v>
      </c>
      <c r="H7" s="79">
        <f>H8+H191+H14+H31+H37+H44</f>
        <v>2410.4000000000005</v>
      </c>
      <c r="I7" s="149">
        <f aca="true" t="shared" si="0" ref="I7:I76">H7/G7*100</f>
        <v>42.521963094944084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>
      <c r="A8" s="96" t="s">
        <v>342</v>
      </c>
      <c r="B8" s="81">
        <v>600</v>
      </c>
      <c r="C8" s="73" t="s">
        <v>250</v>
      </c>
      <c r="D8" s="73" t="s">
        <v>304</v>
      </c>
      <c r="E8" s="73"/>
      <c r="F8" s="79">
        <f aca="true" t="shared" si="1" ref="F8:H12">F9</f>
        <v>649.21</v>
      </c>
      <c r="G8" s="79">
        <f t="shared" si="1"/>
        <v>649.21</v>
      </c>
      <c r="H8" s="120">
        <f t="shared" si="1"/>
        <v>350.82</v>
      </c>
      <c r="I8" s="111">
        <f t="shared" si="0"/>
        <v>54.0379846274703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3.25" customHeight="1">
      <c r="A9" s="96" t="s">
        <v>247</v>
      </c>
      <c r="B9" s="81">
        <v>600</v>
      </c>
      <c r="C9" s="73" t="s">
        <v>250</v>
      </c>
      <c r="D9" s="73" t="s">
        <v>306</v>
      </c>
      <c r="E9" s="73"/>
      <c r="F9" s="78">
        <f t="shared" si="1"/>
        <v>649.21</v>
      </c>
      <c r="G9" s="78">
        <f t="shared" si="1"/>
        <v>649.21</v>
      </c>
      <c r="H9" s="121">
        <f t="shared" si="1"/>
        <v>350.82</v>
      </c>
      <c r="I9" s="111">
        <f t="shared" si="0"/>
        <v>54.0379846274703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2.25" customHeight="1">
      <c r="A10" s="96" t="s">
        <v>343</v>
      </c>
      <c r="B10" s="81">
        <v>600</v>
      </c>
      <c r="C10" s="73" t="s">
        <v>250</v>
      </c>
      <c r="D10" s="73" t="s">
        <v>307</v>
      </c>
      <c r="E10" s="73"/>
      <c r="F10" s="79">
        <f t="shared" si="1"/>
        <v>649.21</v>
      </c>
      <c r="G10" s="79">
        <f t="shared" si="1"/>
        <v>649.21</v>
      </c>
      <c r="H10" s="120">
        <f t="shared" si="1"/>
        <v>350.82</v>
      </c>
      <c r="I10" s="111">
        <f t="shared" si="0"/>
        <v>54.0379846274703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9.5" customHeight="1">
      <c r="A11" s="96" t="s">
        <v>249</v>
      </c>
      <c r="B11" s="81">
        <v>600</v>
      </c>
      <c r="C11" s="73" t="s">
        <v>250</v>
      </c>
      <c r="D11" s="73" t="s">
        <v>307</v>
      </c>
      <c r="E11" s="74">
        <v>100</v>
      </c>
      <c r="F11" s="78">
        <f t="shared" si="1"/>
        <v>649.21</v>
      </c>
      <c r="G11" s="78">
        <f t="shared" si="1"/>
        <v>649.21</v>
      </c>
      <c r="H11" s="121">
        <f t="shared" si="1"/>
        <v>350.82</v>
      </c>
      <c r="I11" s="111">
        <f t="shared" si="0"/>
        <v>54.0379846274703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96" t="s">
        <v>55</v>
      </c>
      <c r="B12" s="81">
        <v>600</v>
      </c>
      <c r="C12" s="73" t="s">
        <v>250</v>
      </c>
      <c r="D12" s="73" t="s">
        <v>307</v>
      </c>
      <c r="E12" s="74">
        <v>120</v>
      </c>
      <c r="F12" s="78">
        <f t="shared" si="1"/>
        <v>649.21</v>
      </c>
      <c r="G12" s="78">
        <f t="shared" si="1"/>
        <v>649.21</v>
      </c>
      <c r="H12" s="121">
        <f t="shared" si="1"/>
        <v>350.82</v>
      </c>
      <c r="I12" s="111">
        <f t="shared" si="0"/>
        <v>54.0379846274703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9.25" customHeight="1">
      <c r="A13" s="96" t="s">
        <v>349</v>
      </c>
      <c r="B13" s="81">
        <v>600</v>
      </c>
      <c r="C13" s="73" t="s">
        <v>250</v>
      </c>
      <c r="D13" s="73" t="s">
        <v>307</v>
      </c>
      <c r="E13" s="73" t="s">
        <v>294</v>
      </c>
      <c r="F13" s="78">
        <v>649.21</v>
      </c>
      <c r="G13" s="78">
        <v>649.21</v>
      </c>
      <c r="H13" s="110">
        <v>350.82</v>
      </c>
      <c r="I13" s="111">
        <f t="shared" si="0"/>
        <v>54.0379846274703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.75" customHeight="1">
      <c r="A14" s="96" t="s">
        <v>342</v>
      </c>
      <c r="B14" s="81">
        <v>600</v>
      </c>
      <c r="C14" s="73" t="s">
        <v>256</v>
      </c>
      <c r="D14" s="73" t="s">
        <v>304</v>
      </c>
      <c r="E14" s="73"/>
      <c r="F14" s="78">
        <f aca="true" t="shared" si="2" ref="F14:H15">F15</f>
        <v>4226.28</v>
      </c>
      <c r="G14" s="78">
        <f>G15</f>
        <v>4334.21</v>
      </c>
      <c r="H14" s="78">
        <f t="shared" si="2"/>
        <v>1807.2900000000002</v>
      </c>
      <c r="I14" s="111">
        <f t="shared" si="0"/>
        <v>41.69825642966077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3.75">
      <c r="A15" s="96" t="s">
        <v>255</v>
      </c>
      <c r="B15" s="81">
        <v>600</v>
      </c>
      <c r="C15" s="73" t="s">
        <v>256</v>
      </c>
      <c r="D15" s="73" t="s">
        <v>308</v>
      </c>
      <c r="E15" s="73"/>
      <c r="F15" s="78">
        <f t="shared" si="2"/>
        <v>4226.28</v>
      </c>
      <c r="G15" s="78">
        <f>G16+G27</f>
        <v>4334.21</v>
      </c>
      <c r="H15" s="78">
        <f>H16+H27</f>
        <v>1807.2900000000002</v>
      </c>
      <c r="I15" s="111">
        <f t="shared" si="0"/>
        <v>41.69825642966077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>
      <c r="A16" s="96" t="s">
        <v>344</v>
      </c>
      <c r="B16" s="81">
        <v>600</v>
      </c>
      <c r="C16" s="73" t="s">
        <v>256</v>
      </c>
      <c r="D16" s="73" t="s">
        <v>309</v>
      </c>
      <c r="E16" s="73"/>
      <c r="F16" s="79">
        <f>F17+F21</f>
        <v>4226.28</v>
      </c>
      <c r="G16" s="79">
        <f>G17+G21+G24</f>
        <v>4245.44</v>
      </c>
      <c r="H16" s="79">
        <f>H17+H21+H24</f>
        <v>1774.3100000000002</v>
      </c>
      <c r="I16" s="111">
        <f t="shared" si="0"/>
        <v>41.793312353960964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51" customHeight="1">
      <c r="A17" s="96" t="s">
        <v>249</v>
      </c>
      <c r="B17" s="81">
        <v>600</v>
      </c>
      <c r="C17" s="73" t="s">
        <v>256</v>
      </c>
      <c r="D17" s="73" t="s">
        <v>309</v>
      </c>
      <c r="E17" s="73" t="s">
        <v>236</v>
      </c>
      <c r="F17" s="78">
        <f>F18</f>
        <v>3419.0899999999997</v>
      </c>
      <c r="G17" s="78">
        <f>G18</f>
        <v>3419.0899999999997</v>
      </c>
      <c r="H17" s="121">
        <f>H18</f>
        <v>1489.5500000000002</v>
      </c>
      <c r="I17" s="111">
        <f t="shared" si="0"/>
        <v>43.56568560640405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2.5">
      <c r="A18" s="96" t="s">
        <v>248</v>
      </c>
      <c r="B18" s="81">
        <v>600</v>
      </c>
      <c r="C18" s="73" t="s">
        <v>256</v>
      </c>
      <c r="D18" s="73" t="s">
        <v>309</v>
      </c>
      <c r="E18" s="73" t="s">
        <v>212</v>
      </c>
      <c r="F18" s="79">
        <f>F19+F20</f>
        <v>3419.0899999999997</v>
      </c>
      <c r="G18" s="79">
        <f>G19+G20</f>
        <v>3419.0899999999997</v>
      </c>
      <c r="H18" s="120">
        <f>H19+H20</f>
        <v>1489.5500000000002</v>
      </c>
      <c r="I18" s="111">
        <f t="shared" si="0"/>
        <v>43.56568560640405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3.75">
      <c r="A19" s="96" t="s">
        <v>349</v>
      </c>
      <c r="B19" s="81">
        <v>600</v>
      </c>
      <c r="C19" s="73" t="s">
        <v>256</v>
      </c>
      <c r="D19" s="73" t="s">
        <v>309</v>
      </c>
      <c r="E19" s="73" t="s">
        <v>294</v>
      </c>
      <c r="F19" s="79">
        <v>3299.43</v>
      </c>
      <c r="G19" s="79">
        <v>3299.43</v>
      </c>
      <c r="H19" s="110">
        <v>1462.67</v>
      </c>
      <c r="I19" s="111">
        <f t="shared" si="0"/>
        <v>44.33099050442046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2.25" customHeight="1">
      <c r="A20" s="97" t="s">
        <v>352</v>
      </c>
      <c r="B20" s="81">
        <v>600</v>
      </c>
      <c r="C20" s="73" t="s">
        <v>256</v>
      </c>
      <c r="D20" s="73" t="s">
        <v>309</v>
      </c>
      <c r="E20" s="73" t="s">
        <v>353</v>
      </c>
      <c r="F20" s="79">
        <v>119.66</v>
      </c>
      <c r="G20" s="79">
        <v>119.66</v>
      </c>
      <c r="H20" s="110">
        <v>26.88</v>
      </c>
      <c r="I20" s="111">
        <f t="shared" si="0"/>
        <v>22.46364699983286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2.5">
      <c r="A21" s="96" t="s">
        <v>258</v>
      </c>
      <c r="B21" s="81">
        <v>600</v>
      </c>
      <c r="C21" s="73" t="s">
        <v>256</v>
      </c>
      <c r="D21" s="73" t="s">
        <v>309</v>
      </c>
      <c r="E21" s="73" t="s">
        <v>257</v>
      </c>
      <c r="F21" s="79">
        <f aca="true" t="shared" si="3" ref="F21:H22">F22</f>
        <v>807.19</v>
      </c>
      <c r="G21" s="79">
        <f t="shared" si="3"/>
        <v>819.35</v>
      </c>
      <c r="H21" s="120">
        <f t="shared" si="3"/>
        <v>279.2</v>
      </c>
      <c r="I21" s="111">
        <f t="shared" si="0"/>
        <v>34.07579178617196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0.25" customHeight="1">
      <c r="A22" s="96" t="s">
        <v>259</v>
      </c>
      <c r="B22" s="81">
        <v>600</v>
      </c>
      <c r="C22" s="73" t="s">
        <v>256</v>
      </c>
      <c r="D22" s="73" t="s">
        <v>309</v>
      </c>
      <c r="E22" s="73" t="s">
        <v>238</v>
      </c>
      <c r="F22" s="79">
        <f t="shared" si="3"/>
        <v>807.19</v>
      </c>
      <c r="G22" s="79">
        <f t="shared" si="3"/>
        <v>819.35</v>
      </c>
      <c r="H22" s="110">
        <f t="shared" si="3"/>
        <v>279.2</v>
      </c>
      <c r="I22" s="111">
        <f t="shared" si="0"/>
        <v>34.07579178617196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0.25" customHeight="1">
      <c r="A23" s="96" t="s">
        <v>301</v>
      </c>
      <c r="B23" s="81">
        <v>600</v>
      </c>
      <c r="C23" s="73" t="s">
        <v>256</v>
      </c>
      <c r="D23" s="73" t="s">
        <v>309</v>
      </c>
      <c r="E23" s="73" t="s">
        <v>295</v>
      </c>
      <c r="F23" s="79">
        <v>807.19</v>
      </c>
      <c r="G23" s="79">
        <v>819.35</v>
      </c>
      <c r="H23" s="110">
        <v>279.2</v>
      </c>
      <c r="I23" s="111">
        <f t="shared" si="0"/>
        <v>34.07579178617196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96" t="s">
        <v>277</v>
      </c>
      <c r="B24" s="81">
        <v>600</v>
      </c>
      <c r="C24" s="73" t="s">
        <v>256</v>
      </c>
      <c r="D24" s="73" t="s">
        <v>309</v>
      </c>
      <c r="E24" s="73" t="s">
        <v>276</v>
      </c>
      <c r="F24" s="79">
        <f aca="true" t="shared" si="4" ref="F24:H25">F25</f>
        <v>0</v>
      </c>
      <c r="G24" s="79">
        <f t="shared" si="4"/>
        <v>7</v>
      </c>
      <c r="H24" s="120">
        <f t="shared" si="4"/>
        <v>5.56</v>
      </c>
      <c r="I24" s="111">
        <f t="shared" si="0"/>
        <v>79.42857142857143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96" t="s">
        <v>36</v>
      </c>
      <c r="B25" s="81">
        <v>600</v>
      </c>
      <c r="C25" s="73" t="s">
        <v>256</v>
      </c>
      <c r="D25" s="73" t="s">
        <v>309</v>
      </c>
      <c r="E25" s="73" t="s">
        <v>34</v>
      </c>
      <c r="F25" s="79">
        <f t="shared" si="4"/>
        <v>0</v>
      </c>
      <c r="G25" s="79">
        <f t="shared" si="4"/>
        <v>7</v>
      </c>
      <c r="H25" s="110">
        <f t="shared" si="4"/>
        <v>5.56</v>
      </c>
      <c r="I25" s="111">
        <f t="shared" si="0"/>
        <v>79.42857142857143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96" t="s">
        <v>37</v>
      </c>
      <c r="B26" s="81">
        <v>600</v>
      </c>
      <c r="C26" s="73" t="s">
        <v>256</v>
      </c>
      <c r="D26" s="73" t="s">
        <v>309</v>
      </c>
      <c r="E26" s="73" t="s">
        <v>35</v>
      </c>
      <c r="F26" s="79">
        <v>0</v>
      </c>
      <c r="G26" s="79">
        <v>7</v>
      </c>
      <c r="H26" s="110">
        <v>5.56</v>
      </c>
      <c r="I26" s="111">
        <f t="shared" si="0"/>
        <v>79.42857142857143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70.5" customHeight="1">
      <c r="A27" s="108" t="s">
        <v>440</v>
      </c>
      <c r="B27" s="81">
        <v>600</v>
      </c>
      <c r="C27" s="73" t="s">
        <v>256</v>
      </c>
      <c r="D27" s="73" t="s">
        <v>439</v>
      </c>
      <c r="E27" s="73"/>
      <c r="F27" s="79">
        <f>F28</f>
        <v>0</v>
      </c>
      <c r="G27" s="79">
        <f>G28</f>
        <v>88.77</v>
      </c>
      <c r="H27" s="121">
        <f>H28</f>
        <v>32.98</v>
      </c>
      <c r="I27" s="111">
        <f t="shared" si="0"/>
        <v>37.152191055536775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51.75" customHeight="1">
      <c r="A28" s="108" t="s">
        <v>249</v>
      </c>
      <c r="B28" s="81">
        <v>600</v>
      </c>
      <c r="C28" s="73" t="s">
        <v>256</v>
      </c>
      <c r="D28" s="73" t="s">
        <v>439</v>
      </c>
      <c r="E28" s="73" t="s">
        <v>236</v>
      </c>
      <c r="F28" s="79">
        <f>F29</f>
        <v>0</v>
      </c>
      <c r="G28" s="79">
        <f>G29</f>
        <v>88.77</v>
      </c>
      <c r="H28" s="120">
        <f>H30+H31</f>
        <v>32.98</v>
      </c>
      <c r="I28" s="111">
        <f t="shared" si="0"/>
        <v>37.152191055536775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75" customHeight="1">
      <c r="A29" s="108" t="s">
        <v>248</v>
      </c>
      <c r="B29" s="81">
        <v>600</v>
      </c>
      <c r="C29" s="73" t="s">
        <v>256</v>
      </c>
      <c r="D29" s="73" t="s">
        <v>439</v>
      </c>
      <c r="E29" s="73" t="s">
        <v>212</v>
      </c>
      <c r="F29" s="79">
        <f>F30</f>
        <v>0</v>
      </c>
      <c r="G29" s="79">
        <f>G30</f>
        <v>88.77</v>
      </c>
      <c r="H29" s="120">
        <f>H30</f>
        <v>32.98</v>
      </c>
      <c r="I29" s="111">
        <f t="shared" si="0"/>
        <v>37.152191055536775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8.5" customHeight="1">
      <c r="A30" s="108" t="s">
        <v>349</v>
      </c>
      <c r="B30" s="81">
        <v>600</v>
      </c>
      <c r="C30" s="73" t="s">
        <v>256</v>
      </c>
      <c r="D30" s="73" t="s">
        <v>439</v>
      </c>
      <c r="E30" s="73" t="s">
        <v>294</v>
      </c>
      <c r="F30" s="79">
        <v>0</v>
      </c>
      <c r="G30" s="79">
        <v>88.77</v>
      </c>
      <c r="H30" s="110">
        <v>32.98</v>
      </c>
      <c r="I30" s="111">
        <f t="shared" si="0"/>
        <v>37.152191055536775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96" t="s">
        <v>379</v>
      </c>
      <c r="B31" s="81">
        <v>600</v>
      </c>
      <c r="C31" s="73" t="s">
        <v>380</v>
      </c>
      <c r="D31" s="73"/>
      <c r="E31" s="73"/>
      <c r="F31" s="79">
        <f aca="true" t="shared" si="5" ref="F31:H35">F32</f>
        <v>110.2</v>
      </c>
      <c r="G31" s="79">
        <f t="shared" si="5"/>
        <v>110.2</v>
      </c>
      <c r="H31" s="120">
        <f t="shared" si="5"/>
        <v>0</v>
      </c>
      <c r="I31" s="111">
        <f>H31/G31*100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 customHeight="1">
      <c r="A32" s="96" t="s">
        <v>342</v>
      </c>
      <c r="B32" s="81">
        <v>600</v>
      </c>
      <c r="C32" s="73" t="s">
        <v>380</v>
      </c>
      <c r="D32" s="73" t="s">
        <v>304</v>
      </c>
      <c r="E32" s="73"/>
      <c r="F32" s="79">
        <f t="shared" si="5"/>
        <v>110.2</v>
      </c>
      <c r="G32" s="79">
        <f t="shared" si="5"/>
        <v>110.2</v>
      </c>
      <c r="H32" s="120">
        <f t="shared" si="5"/>
        <v>0</v>
      </c>
      <c r="I32" s="111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6.25" customHeight="1">
      <c r="A33" s="96" t="s">
        <v>8</v>
      </c>
      <c r="B33" s="81">
        <v>600</v>
      </c>
      <c r="C33" s="73" t="s">
        <v>380</v>
      </c>
      <c r="D33" s="73" t="s">
        <v>7</v>
      </c>
      <c r="E33" s="73"/>
      <c r="F33" s="79">
        <f t="shared" si="5"/>
        <v>110.2</v>
      </c>
      <c r="G33" s="79">
        <f t="shared" si="5"/>
        <v>110.2</v>
      </c>
      <c r="H33" s="110">
        <f>H34+H36</f>
        <v>0</v>
      </c>
      <c r="I33" s="111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96" t="s">
        <v>125</v>
      </c>
      <c r="B34" s="81">
        <v>600</v>
      </c>
      <c r="C34" s="73" t="s">
        <v>380</v>
      </c>
      <c r="D34" s="73" t="s">
        <v>383</v>
      </c>
      <c r="E34" s="73"/>
      <c r="F34" s="79">
        <f t="shared" si="5"/>
        <v>110.2</v>
      </c>
      <c r="G34" s="79">
        <f t="shared" si="5"/>
        <v>110.2</v>
      </c>
      <c r="H34" s="110">
        <f>H35</f>
        <v>0</v>
      </c>
      <c r="I34" s="111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96" t="s">
        <v>277</v>
      </c>
      <c r="B35" s="81">
        <v>600</v>
      </c>
      <c r="C35" s="73" t="s">
        <v>380</v>
      </c>
      <c r="D35" s="73" t="s">
        <v>383</v>
      </c>
      <c r="E35" s="73" t="s">
        <v>276</v>
      </c>
      <c r="F35" s="79">
        <f t="shared" si="5"/>
        <v>110.2</v>
      </c>
      <c r="G35" s="79">
        <f t="shared" si="5"/>
        <v>110.2</v>
      </c>
      <c r="H35" s="110">
        <v>0</v>
      </c>
      <c r="I35" s="111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96" t="s">
        <v>382</v>
      </c>
      <c r="B36" s="81">
        <v>600</v>
      </c>
      <c r="C36" s="73" t="s">
        <v>380</v>
      </c>
      <c r="D36" s="73" t="s">
        <v>383</v>
      </c>
      <c r="E36" s="73" t="s">
        <v>381</v>
      </c>
      <c r="F36" s="79">
        <v>110.2</v>
      </c>
      <c r="G36" s="79">
        <v>110.2</v>
      </c>
      <c r="H36" s="110">
        <v>0</v>
      </c>
      <c r="I36" s="111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96" t="s">
        <v>226</v>
      </c>
      <c r="B37" s="81">
        <v>600</v>
      </c>
      <c r="C37" s="74" t="s">
        <v>273</v>
      </c>
      <c r="D37" s="73" t="s">
        <v>351</v>
      </c>
      <c r="E37" s="73"/>
      <c r="F37" s="78">
        <f aca="true" t="shared" si="6" ref="F37:H42">F38</f>
        <v>40</v>
      </c>
      <c r="G37" s="78">
        <f t="shared" si="6"/>
        <v>0</v>
      </c>
      <c r="H37" s="110">
        <f>H38</f>
        <v>0</v>
      </c>
      <c r="I37" s="111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8.75" customHeight="1">
      <c r="A38" s="96" t="s">
        <v>393</v>
      </c>
      <c r="B38" s="81">
        <v>600</v>
      </c>
      <c r="C38" s="74" t="s">
        <v>273</v>
      </c>
      <c r="D38" s="73" t="s">
        <v>319</v>
      </c>
      <c r="E38" s="73"/>
      <c r="F38" s="78">
        <f t="shared" si="6"/>
        <v>40</v>
      </c>
      <c r="G38" s="78">
        <f t="shared" si="6"/>
        <v>0</v>
      </c>
      <c r="H38" s="121">
        <f t="shared" si="6"/>
        <v>0</v>
      </c>
      <c r="I38" s="111"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0" customHeight="1">
      <c r="A39" s="96" t="s">
        <v>394</v>
      </c>
      <c r="B39" s="81">
        <v>600</v>
      </c>
      <c r="C39" s="74" t="s">
        <v>273</v>
      </c>
      <c r="D39" s="73" t="s">
        <v>318</v>
      </c>
      <c r="E39" s="73"/>
      <c r="F39" s="78">
        <f t="shared" si="6"/>
        <v>40</v>
      </c>
      <c r="G39" s="78">
        <f t="shared" si="6"/>
        <v>0</v>
      </c>
      <c r="H39" s="110">
        <f>H41</f>
        <v>0</v>
      </c>
      <c r="I39" s="111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88.5" customHeight="1">
      <c r="A40" s="95" t="s">
        <v>398</v>
      </c>
      <c r="B40" s="81">
        <v>600</v>
      </c>
      <c r="C40" s="74" t="s">
        <v>273</v>
      </c>
      <c r="D40" s="73" t="s">
        <v>317</v>
      </c>
      <c r="E40" s="73"/>
      <c r="F40" s="78">
        <f t="shared" si="6"/>
        <v>40</v>
      </c>
      <c r="G40" s="78">
        <f t="shared" si="6"/>
        <v>0</v>
      </c>
      <c r="H40" s="110">
        <f t="shared" si="6"/>
        <v>0</v>
      </c>
      <c r="I40" s="111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customHeight="1">
      <c r="A41" s="98" t="s">
        <v>258</v>
      </c>
      <c r="B41" s="81">
        <v>600</v>
      </c>
      <c r="C41" s="74" t="s">
        <v>273</v>
      </c>
      <c r="D41" s="73" t="s">
        <v>317</v>
      </c>
      <c r="E41" s="73" t="s">
        <v>257</v>
      </c>
      <c r="F41" s="78">
        <f t="shared" si="6"/>
        <v>40</v>
      </c>
      <c r="G41" s="78">
        <f t="shared" si="6"/>
        <v>0</v>
      </c>
      <c r="H41" s="110">
        <f t="shared" si="6"/>
        <v>0</v>
      </c>
      <c r="I41" s="111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0.25" customHeight="1">
      <c r="A42" s="98" t="s">
        <v>259</v>
      </c>
      <c r="B42" s="81">
        <v>600</v>
      </c>
      <c r="C42" s="74" t="s">
        <v>273</v>
      </c>
      <c r="D42" s="73" t="s">
        <v>317</v>
      </c>
      <c r="E42" s="73" t="s">
        <v>238</v>
      </c>
      <c r="F42" s="78">
        <f t="shared" si="6"/>
        <v>40</v>
      </c>
      <c r="G42" s="78">
        <f t="shared" si="6"/>
        <v>0</v>
      </c>
      <c r="H42" s="121">
        <f t="shared" si="6"/>
        <v>0</v>
      </c>
      <c r="I42" s="111">
        <v>0</v>
      </c>
      <c r="J42" s="15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0.25" customHeight="1">
      <c r="A43" s="96" t="s">
        <v>301</v>
      </c>
      <c r="B43" s="81">
        <v>600</v>
      </c>
      <c r="C43" s="74" t="s">
        <v>273</v>
      </c>
      <c r="D43" s="73" t="s">
        <v>317</v>
      </c>
      <c r="E43" s="73" t="s">
        <v>295</v>
      </c>
      <c r="F43" s="78">
        <v>40</v>
      </c>
      <c r="G43" s="78">
        <v>0</v>
      </c>
      <c r="H43" s="122">
        <v>0</v>
      </c>
      <c r="I43" s="112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95" t="s">
        <v>222</v>
      </c>
      <c r="B44" s="81">
        <v>600</v>
      </c>
      <c r="C44" s="74" t="s">
        <v>260</v>
      </c>
      <c r="D44" s="73" t="s">
        <v>351</v>
      </c>
      <c r="E44" s="74"/>
      <c r="F44" s="78">
        <f>F45+F51</f>
        <v>73.4</v>
      </c>
      <c r="G44" s="78">
        <f>G45+G51</f>
        <v>33.97</v>
      </c>
      <c r="H44" s="121">
        <f>H45+H51</f>
        <v>9.92</v>
      </c>
      <c r="I44" s="111">
        <f t="shared" si="0"/>
        <v>29.202237268177804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67.5">
      <c r="A45" s="95" t="s">
        <v>395</v>
      </c>
      <c r="B45" s="81">
        <v>600</v>
      </c>
      <c r="C45" s="74" t="s">
        <v>260</v>
      </c>
      <c r="D45" s="73" t="s">
        <v>319</v>
      </c>
      <c r="E45" s="74"/>
      <c r="F45" s="78">
        <f aca="true" t="shared" si="7" ref="F45:H49">F46</f>
        <v>50</v>
      </c>
      <c r="G45" s="78">
        <f t="shared" si="7"/>
        <v>10</v>
      </c>
      <c r="H45" s="121">
        <f t="shared" si="7"/>
        <v>0</v>
      </c>
      <c r="I45" s="111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56.25">
      <c r="A46" s="95" t="s">
        <v>396</v>
      </c>
      <c r="B46" s="81">
        <v>600</v>
      </c>
      <c r="C46" s="74" t="s">
        <v>260</v>
      </c>
      <c r="D46" s="73" t="s">
        <v>320</v>
      </c>
      <c r="E46" s="74"/>
      <c r="F46" s="78">
        <f t="shared" si="7"/>
        <v>50</v>
      </c>
      <c r="G46" s="78">
        <f t="shared" si="7"/>
        <v>10</v>
      </c>
      <c r="H46" s="121">
        <f t="shared" si="7"/>
        <v>0</v>
      </c>
      <c r="I46" s="111">
        <f t="shared" si="0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02" customHeight="1">
      <c r="A47" s="95" t="s">
        <v>397</v>
      </c>
      <c r="B47" s="81">
        <v>600</v>
      </c>
      <c r="C47" s="74" t="s">
        <v>260</v>
      </c>
      <c r="D47" s="73" t="s">
        <v>327</v>
      </c>
      <c r="E47" s="74"/>
      <c r="F47" s="78">
        <f t="shared" si="7"/>
        <v>50</v>
      </c>
      <c r="G47" s="78">
        <f t="shared" si="7"/>
        <v>10</v>
      </c>
      <c r="H47" s="121">
        <f t="shared" si="7"/>
        <v>0</v>
      </c>
      <c r="I47" s="111">
        <f t="shared" si="0"/>
        <v>0</v>
      </c>
      <c r="J47" s="15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>
      <c r="A48" s="98" t="s">
        <v>258</v>
      </c>
      <c r="B48" s="81">
        <v>600</v>
      </c>
      <c r="C48" s="74" t="s">
        <v>260</v>
      </c>
      <c r="D48" s="73" t="s">
        <v>327</v>
      </c>
      <c r="E48" s="74" t="s">
        <v>257</v>
      </c>
      <c r="F48" s="78">
        <f t="shared" si="7"/>
        <v>50</v>
      </c>
      <c r="G48" s="78">
        <f t="shared" si="7"/>
        <v>10</v>
      </c>
      <c r="H48" s="121">
        <f t="shared" si="7"/>
        <v>0</v>
      </c>
      <c r="I48" s="111">
        <f t="shared" si="0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4" customHeight="1">
      <c r="A49" s="98" t="s">
        <v>259</v>
      </c>
      <c r="B49" s="81">
        <v>600</v>
      </c>
      <c r="C49" s="74" t="s">
        <v>260</v>
      </c>
      <c r="D49" s="73" t="s">
        <v>327</v>
      </c>
      <c r="E49" s="74" t="s">
        <v>238</v>
      </c>
      <c r="F49" s="78">
        <f t="shared" si="7"/>
        <v>50</v>
      </c>
      <c r="G49" s="78">
        <f t="shared" si="7"/>
        <v>10</v>
      </c>
      <c r="H49" s="110">
        <f>H50</f>
        <v>0</v>
      </c>
      <c r="I49" s="111">
        <f t="shared" si="0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3.75">
      <c r="A50" s="96" t="s">
        <v>301</v>
      </c>
      <c r="B50" s="81">
        <v>600</v>
      </c>
      <c r="C50" s="74" t="s">
        <v>260</v>
      </c>
      <c r="D50" s="73" t="s">
        <v>327</v>
      </c>
      <c r="E50" s="74" t="s">
        <v>295</v>
      </c>
      <c r="F50" s="78">
        <v>50</v>
      </c>
      <c r="G50" s="78">
        <v>10</v>
      </c>
      <c r="H50" s="110">
        <v>0</v>
      </c>
      <c r="I50" s="111">
        <f t="shared" si="0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2.5">
      <c r="A51" s="96" t="s">
        <v>342</v>
      </c>
      <c r="B51" s="81">
        <v>600</v>
      </c>
      <c r="C51" s="74" t="s">
        <v>260</v>
      </c>
      <c r="D51" s="73" t="s">
        <v>304</v>
      </c>
      <c r="E51" s="74"/>
      <c r="F51" s="78">
        <f aca="true" t="shared" si="8" ref="F51:H52">F52</f>
        <v>23.4</v>
      </c>
      <c r="G51" s="78">
        <f t="shared" si="8"/>
        <v>23.97</v>
      </c>
      <c r="H51" s="121">
        <f t="shared" si="8"/>
        <v>9.92</v>
      </c>
      <c r="I51" s="111">
        <f t="shared" si="0"/>
        <v>41.38506466416354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2.5">
      <c r="A52" s="96" t="s">
        <v>345</v>
      </c>
      <c r="B52" s="81">
        <v>600</v>
      </c>
      <c r="C52" s="74" t="s">
        <v>260</v>
      </c>
      <c r="D52" s="73" t="s">
        <v>308</v>
      </c>
      <c r="E52" s="74"/>
      <c r="F52" s="78">
        <f t="shared" si="8"/>
        <v>23.4</v>
      </c>
      <c r="G52" s="78">
        <f t="shared" si="8"/>
        <v>23.97</v>
      </c>
      <c r="H52" s="121">
        <f t="shared" si="8"/>
        <v>9.92</v>
      </c>
      <c r="I52" s="111">
        <f t="shared" si="0"/>
        <v>41.38506466416354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56.25">
      <c r="A53" s="96" t="s">
        <v>347</v>
      </c>
      <c r="B53" s="81">
        <v>600</v>
      </c>
      <c r="C53" s="74" t="s">
        <v>260</v>
      </c>
      <c r="D53" s="73" t="s">
        <v>350</v>
      </c>
      <c r="E53" s="74"/>
      <c r="F53" s="78">
        <f>F54+F57</f>
        <v>23.4</v>
      </c>
      <c r="G53" s="78">
        <f>G54+G57</f>
        <v>23.97</v>
      </c>
      <c r="H53" s="121">
        <f>H54+H57</f>
        <v>9.92</v>
      </c>
      <c r="I53" s="111">
        <f t="shared" si="0"/>
        <v>41.38506466416354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52.5" customHeight="1">
      <c r="A54" s="96" t="s">
        <v>249</v>
      </c>
      <c r="B54" s="81">
        <v>600</v>
      </c>
      <c r="C54" s="74" t="s">
        <v>260</v>
      </c>
      <c r="D54" s="73" t="s">
        <v>350</v>
      </c>
      <c r="E54" s="74" t="s">
        <v>236</v>
      </c>
      <c r="F54" s="78">
        <f aca="true" t="shared" si="9" ref="F54:H55">F55</f>
        <v>13.59</v>
      </c>
      <c r="G54" s="78">
        <f t="shared" si="9"/>
        <v>13.59</v>
      </c>
      <c r="H54" s="121">
        <f t="shared" si="9"/>
        <v>5.96</v>
      </c>
      <c r="I54" s="111">
        <f t="shared" si="0"/>
        <v>43.85577630610743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2.5">
      <c r="A55" s="96" t="s">
        <v>248</v>
      </c>
      <c r="B55" s="81">
        <v>600</v>
      </c>
      <c r="C55" s="74" t="s">
        <v>260</v>
      </c>
      <c r="D55" s="73" t="s">
        <v>350</v>
      </c>
      <c r="E55" s="74" t="s">
        <v>212</v>
      </c>
      <c r="F55" s="78">
        <f t="shared" si="9"/>
        <v>13.59</v>
      </c>
      <c r="G55" s="78">
        <f t="shared" si="9"/>
        <v>13.59</v>
      </c>
      <c r="H55" s="121">
        <f t="shared" si="9"/>
        <v>5.96</v>
      </c>
      <c r="I55" s="111">
        <f t="shared" si="0"/>
        <v>43.85577630610743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3" customHeight="1">
      <c r="A56" s="96" t="s">
        <v>349</v>
      </c>
      <c r="B56" s="81">
        <v>600</v>
      </c>
      <c r="C56" s="74" t="s">
        <v>260</v>
      </c>
      <c r="D56" s="73" t="s">
        <v>350</v>
      </c>
      <c r="E56" s="74" t="s">
        <v>294</v>
      </c>
      <c r="F56" s="78">
        <v>13.59</v>
      </c>
      <c r="G56" s="78">
        <v>13.59</v>
      </c>
      <c r="H56" s="110">
        <v>5.96</v>
      </c>
      <c r="I56" s="111">
        <f t="shared" si="0"/>
        <v>43.85577630610743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.75" customHeight="1">
      <c r="A57" s="96" t="s">
        <v>258</v>
      </c>
      <c r="B57" s="81">
        <v>600</v>
      </c>
      <c r="C57" s="74" t="s">
        <v>260</v>
      </c>
      <c r="D57" s="73" t="s">
        <v>350</v>
      </c>
      <c r="E57" s="74" t="s">
        <v>257</v>
      </c>
      <c r="F57" s="78">
        <f aca="true" t="shared" si="10" ref="F57:H58">F58</f>
        <v>9.81</v>
      </c>
      <c r="G57" s="78">
        <f t="shared" si="10"/>
        <v>10.38</v>
      </c>
      <c r="H57" s="121">
        <f t="shared" si="10"/>
        <v>3.96</v>
      </c>
      <c r="I57" s="111">
        <f t="shared" si="0"/>
        <v>38.15028901734104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>
      <c r="A58" s="96" t="s">
        <v>259</v>
      </c>
      <c r="B58" s="81">
        <v>600</v>
      </c>
      <c r="C58" s="74" t="s">
        <v>260</v>
      </c>
      <c r="D58" s="73" t="s">
        <v>350</v>
      </c>
      <c r="E58" s="74" t="s">
        <v>238</v>
      </c>
      <c r="F58" s="78">
        <f t="shared" si="10"/>
        <v>9.81</v>
      </c>
      <c r="G58" s="78">
        <f t="shared" si="10"/>
        <v>10.38</v>
      </c>
      <c r="H58" s="121">
        <f t="shared" si="10"/>
        <v>3.96</v>
      </c>
      <c r="I58" s="111">
        <f t="shared" si="0"/>
        <v>38.15028901734104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2.5" customHeight="1">
      <c r="A59" s="96" t="s">
        <v>301</v>
      </c>
      <c r="B59" s="81">
        <v>600</v>
      </c>
      <c r="C59" s="74" t="s">
        <v>260</v>
      </c>
      <c r="D59" s="73" t="s">
        <v>350</v>
      </c>
      <c r="E59" s="74" t="s">
        <v>295</v>
      </c>
      <c r="F59" s="78">
        <v>9.81</v>
      </c>
      <c r="G59" s="78">
        <v>10.38</v>
      </c>
      <c r="H59" s="110">
        <v>3.96</v>
      </c>
      <c r="I59" s="111">
        <f t="shared" si="0"/>
        <v>38.15028901734104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2.5" customHeight="1">
      <c r="A60" s="95" t="s">
        <v>246</v>
      </c>
      <c r="B60" s="81">
        <v>600</v>
      </c>
      <c r="C60" s="74" t="s">
        <v>266</v>
      </c>
      <c r="D60" s="73" t="s">
        <v>351</v>
      </c>
      <c r="E60" s="74"/>
      <c r="F60" s="78">
        <f aca="true" t="shared" si="11" ref="F60:H63">F61</f>
        <v>133.9</v>
      </c>
      <c r="G60" s="78">
        <f t="shared" si="11"/>
        <v>133.9</v>
      </c>
      <c r="H60" s="78">
        <f t="shared" si="11"/>
        <v>38.7</v>
      </c>
      <c r="I60" s="111"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98" t="s">
        <v>274</v>
      </c>
      <c r="B61" s="81">
        <v>600</v>
      </c>
      <c r="C61" s="74" t="s">
        <v>269</v>
      </c>
      <c r="D61" s="73" t="s">
        <v>351</v>
      </c>
      <c r="E61" s="74"/>
      <c r="F61" s="78">
        <f t="shared" si="11"/>
        <v>133.9</v>
      </c>
      <c r="G61" s="78">
        <f t="shared" si="11"/>
        <v>133.9</v>
      </c>
      <c r="H61" s="78">
        <f t="shared" si="11"/>
        <v>38.7</v>
      </c>
      <c r="I61" s="111"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67.5">
      <c r="A62" s="96" t="s">
        <v>399</v>
      </c>
      <c r="B62" s="81">
        <v>600</v>
      </c>
      <c r="C62" s="74" t="s">
        <v>269</v>
      </c>
      <c r="D62" s="73" t="s">
        <v>319</v>
      </c>
      <c r="E62" s="74"/>
      <c r="F62" s="78">
        <f t="shared" si="11"/>
        <v>133.9</v>
      </c>
      <c r="G62" s="78">
        <f t="shared" si="11"/>
        <v>133.9</v>
      </c>
      <c r="H62" s="78">
        <f t="shared" si="11"/>
        <v>38.7</v>
      </c>
      <c r="I62" s="111">
        <f t="shared" si="0"/>
        <v>28.902165795369676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4" customHeight="1">
      <c r="A63" s="96" t="s">
        <v>400</v>
      </c>
      <c r="B63" s="81">
        <v>600</v>
      </c>
      <c r="C63" s="74" t="s">
        <v>269</v>
      </c>
      <c r="D63" s="73" t="s">
        <v>321</v>
      </c>
      <c r="E63" s="74"/>
      <c r="F63" s="78">
        <f t="shared" si="11"/>
        <v>133.9</v>
      </c>
      <c r="G63" s="78">
        <f t="shared" si="11"/>
        <v>133.9</v>
      </c>
      <c r="H63" s="78">
        <f t="shared" si="11"/>
        <v>38.7</v>
      </c>
      <c r="I63" s="111">
        <f t="shared" si="0"/>
        <v>28.902165795369676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86.25" customHeight="1">
      <c r="A64" s="98" t="s">
        <v>401</v>
      </c>
      <c r="B64" s="81">
        <v>600</v>
      </c>
      <c r="C64" s="74" t="s">
        <v>269</v>
      </c>
      <c r="D64" s="73" t="s">
        <v>328</v>
      </c>
      <c r="E64" s="74"/>
      <c r="F64" s="78">
        <f>F65+F68</f>
        <v>133.9</v>
      </c>
      <c r="G64" s="78">
        <f>G65+G68</f>
        <v>133.9</v>
      </c>
      <c r="H64" s="78">
        <f>H65+H68</f>
        <v>38.7</v>
      </c>
      <c r="I64" s="111">
        <f t="shared" si="0"/>
        <v>28.902165795369676</v>
      </c>
      <c r="J64" s="15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51" customHeight="1">
      <c r="A65" s="96" t="s">
        <v>249</v>
      </c>
      <c r="B65" s="81">
        <v>600</v>
      </c>
      <c r="C65" s="74" t="s">
        <v>269</v>
      </c>
      <c r="D65" s="73" t="s">
        <v>328</v>
      </c>
      <c r="E65" s="74" t="s">
        <v>236</v>
      </c>
      <c r="F65" s="78">
        <f aca="true" t="shared" si="12" ref="F65:H66">F66</f>
        <v>55</v>
      </c>
      <c r="G65" s="78">
        <f t="shared" si="12"/>
        <v>55</v>
      </c>
      <c r="H65" s="78">
        <f t="shared" si="12"/>
        <v>0</v>
      </c>
      <c r="I65" s="111">
        <f t="shared" si="0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.75" customHeight="1">
      <c r="A66" s="96" t="s">
        <v>55</v>
      </c>
      <c r="B66" s="81">
        <v>600</v>
      </c>
      <c r="C66" s="74" t="s">
        <v>269</v>
      </c>
      <c r="D66" s="73" t="s">
        <v>328</v>
      </c>
      <c r="E66" s="74" t="s">
        <v>212</v>
      </c>
      <c r="F66" s="78">
        <f t="shared" si="12"/>
        <v>55</v>
      </c>
      <c r="G66" s="78">
        <f t="shared" si="12"/>
        <v>55</v>
      </c>
      <c r="H66" s="78">
        <f t="shared" si="12"/>
        <v>0</v>
      </c>
      <c r="I66" s="111">
        <f t="shared" si="0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3.75" customHeight="1">
      <c r="A67" s="96" t="s">
        <v>392</v>
      </c>
      <c r="B67" s="81">
        <v>600</v>
      </c>
      <c r="C67" s="74" t="s">
        <v>269</v>
      </c>
      <c r="D67" s="73" t="s">
        <v>328</v>
      </c>
      <c r="E67" s="74" t="s">
        <v>353</v>
      </c>
      <c r="F67" s="78">
        <v>55</v>
      </c>
      <c r="G67" s="78">
        <v>55</v>
      </c>
      <c r="H67" s="78"/>
      <c r="I67" s="111">
        <f t="shared" si="0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2.5" customHeight="1">
      <c r="A68" s="98" t="s">
        <v>258</v>
      </c>
      <c r="B68" s="81">
        <v>600</v>
      </c>
      <c r="C68" s="74" t="s">
        <v>269</v>
      </c>
      <c r="D68" s="73" t="s">
        <v>328</v>
      </c>
      <c r="E68" s="74" t="s">
        <v>257</v>
      </c>
      <c r="F68" s="78">
        <f aca="true" t="shared" si="13" ref="F68:H69">F69</f>
        <v>78.9</v>
      </c>
      <c r="G68" s="78">
        <f t="shared" si="13"/>
        <v>78.9</v>
      </c>
      <c r="H68" s="78">
        <f t="shared" si="13"/>
        <v>38.7</v>
      </c>
      <c r="I68" s="111">
        <f t="shared" si="0"/>
        <v>49.049429657794676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3.25" customHeight="1">
      <c r="A69" s="98" t="s">
        <v>259</v>
      </c>
      <c r="B69" s="81">
        <v>600</v>
      </c>
      <c r="C69" s="74" t="s">
        <v>269</v>
      </c>
      <c r="D69" s="73" t="s">
        <v>328</v>
      </c>
      <c r="E69" s="74" t="s">
        <v>238</v>
      </c>
      <c r="F69" s="78">
        <f t="shared" si="13"/>
        <v>78.9</v>
      </c>
      <c r="G69" s="78">
        <f t="shared" si="13"/>
        <v>78.9</v>
      </c>
      <c r="H69" s="78">
        <f t="shared" si="13"/>
        <v>38.7</v>
      </c>
      <c r="I69" s="111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3.75">
      <c r="A70" s="96" t="s">
        <v>301</v>
      </c>
      <c r="B70" s="81">
        <v>600</v>
      </c>
      <c r="C70" s="74" t="s">
        <v>269</v>
      </c>
      <c r="D70" s="73" t="s">
        <v>328</v>
      </c>
      <c r="E70" s="74" t="s">
        <v>295</v>
      </c>
      <c r="F70" s="78">
        <v>78.9</v>
      </c>
      <c r="G70" s="78">
        <v>78.9</v>
      </c>
      <c r="H70" s="78">
        <v>38.7</v>
      </c>
      <c r="I70" s="111"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>
      <c r="A71" s="95" t="s">
        <v>244</v>
      </c>
      <c r="B71" s="81">
        <v>600</v>
      </c>
      <c r="C71" s="74" t="s">
        <v>270</v>
      </c>
      <c r="D71" s="74"/>
      <c r="E71" s="74"/>
      <c r="F71" s="78">
        <f>F72+F78+F104</f>
        <v>1436.71</v>
      </c>
      <c r="G71" s="78">
        <f>G72+G78+G104</f>
        <v>12690.82</v>
      </c>
      <c r="H71" s="78">
        <f>H72+H78+H104</f>
        <v>275.01</v>
      </c>
      <c r="I71" s="111"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>
      <c r="A72" s="95" t="s">
        <v>245</v>
      </c>
      <c r="B72" s="81">
        <v>600</v>
      </c>
      <c r="C72" s="74" t="s">
        <v>271</v>
      </c>
      <c r="D72" s="74"/>
      <c r="E72" s="74"/>
      <c r="F72" s="78">
        <f aca="true" t="shared" si="14" ref="F72:H76">F73</f>
        <v>200</v>
      </c>
      <c r="G72" s="78">
        <f t="shared" si="14"/>
        <v>200</v>
      </c>
      <c r="H72" s="78">
        <f t="shared" si="14"/>
        <v>74.36</v>
      </c>
      <c r="I72" s="111">
        <f t="shared" si="0"/>
        <v>37.18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0" customHeight="1">
      <c r="A73" s="95" t="s">
        <v>402</v>
      </c>
      <c r="B73" s="81">
        <v>600</v>
      </c>
      <c r="C73" s="74" t="s">
        <v>271</v>
      </c>
      <c r="D73" s="74" t="s">
        <v>322</v>
      </c>
      <c r="E73" s="74"/>
      <c r="F73" s="78">
        <f t="shared" si="14"/>
        <v>200</v>
      </c>
      <c r="G73" s="78">
        <f t="shared" si="14"/>
        <v>200</v>
      </c>
      <c r="H73" s="78">
        <f t="shared" si="14"/>
        <v>74.36</v>
      </c>
      <c r="I73" s="111">
        <f t="shared" si="0"/>
        <v>37.18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56.25">
      <c r="A74" s="95" t="s">
        <v>403</v>
      </c>
      <c r="B74" s="81">
        <v>600</v>
      </c>
      <c r="C74" s="74" t="s">
        <v>271</v>
      </c>
      <c r="D74" s="74" t="s">
        <v>323</v>
      </c>
      <c r="E74" s="74"/>
      <c r="F74" s="78">
        <f t="shared" si="14"/>
        <v>200</v>
      </c>
      <c r="G74" s="78">
        <f t="shared" si="14"/>
        <v>200</v>
      </c>
      <c r="H74" s="78">
        <f t="shared" si="14"/>
        <v>74.36</v>
      </c>
      <c r="I74" s="111">
        <f t="shared" si="0"/>
        <v>37.18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12.5">
      <c r="A75" s="98" t="s">
        <v>404</v>
      </c>
      <c r="B75" s="81">
        <v>600</v>
      </c>
      <c r="C75" s="74" t="s">
        <v>271</v>
      </c>
      <c r="D75" s="74" t="s">
        <v>326</v>
      </c>
      <c r="E75" s="74"/>
      <c r="F75" s="78">
        <f t="shared" si="14"/>
        <v>200</v>
      </c>
      <c r="G75" s="78">
        <f t="shared" si="14"/>
        <v>200</v>
      </c>
      <c r="H75" s="78">
        <f t="shared" si="14"/>
        <v>74.36</v>
      </c>
      <c r="I75" s="111">
        <f>H75/G75*100</f>
        <v>37.18</v>
      </c>
      <c r="J75" s="15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>
      <c r="A76" s="95" t="s">
        <v>277</v>
      </c>
      <c r="B76" s="81">
        <v>600</v>
      </c>
      <c r="C76" s="74" t="s">
        <v>271</v>
      </c>
      <c r="D76" s="74" t="s">
        <v>326</v>
      </c>
      <c r="E76" s="74" t="s">
        <v>276</v>
      </c>
      <c r="F76" s="78">
        <f t="shared" si="14"/>
        <v>200</v>
      </c>
      <c r="G76" s="78">
        <f t="shared" si="14"/>
        <v>200</v>
      </c>
      <c r="H76" s="78">
        <f t="shared" si="14"/>
        <v>74.36</v>
      </c>
      <c r="I76" s="111">
        <f t="shared" si="0"/>
        <v>37.18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3.75">
      <c r="A77" s="95" t="s">
        <v>279</v>
      </c>
      <c r="B77" s="81">
        <v>600</v>
      </c>
      <c r="C77" s="74" t="s">
        <v>271</v>
      </c>
      <c r="D77" s="74" t="s">
        <v>326</v>
      </c>
      <c r="E77" s="74" t="s">
        <v>278</v>
      </c>
      <c r="F77" s="78">
        <v>200</v>
      </c>
      <c r="G77" s="78">
        <v>200</v>
      </c>
      <c r="H77" s="123">
        <v>74.36</v>
      </c>
      <c r="I77" s="116">
        <f aca="true" t="shared" si="15" ref="I77:I85">H77/G77*100</f>
        <v>37.18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95" t="s">
        <v>280</v>
      </c>
      <c r="B78" s="81">
        <v>600</v>
      </c>
      <c r="C78" s="74" t="s">
        <v>272</v>
      </c>
      <c r="D78" s="74"/>
      <c r="E78" s="74"/>
      <c r="F78" s="78">
        <f>F79+F94</f>
        <v>836.71</v>
      </c>
      <c r="G78" s="78">
        <f>G79+G94</f>
        <v>12090.82</v>
      </c>
      <c r="H78" s="78">
        <f>H79+H94</f>
        <v>155.65</v>
      </c>
      <c r="I78" s="111">
        <f t="shared" si="15"/>
        <v>1.2873403127331313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3" customHeight="1">
      <c r="A79" s="95" t="s">
        <v>402</v>
      </c>
      <c r="B79" s="81">
        <v>600</v>
      </c>
      <c r="C79" s="74" t="s">
        <v>272</v>
      </c>
      <c r="D79" s="74" t="s">
        <v>322</v>
      </c>
      <c r="E79" s="74"/>
      <c r="F79" s="78">
        <f>F80+F85</f>
        <v>166.01</v>
      </c>
      <c r="G79" s="78">
        <f>G80+G85</f>
        <v>10097.42</v>
      </c>
      <c r="H79" s="78">
        <f>H80+H85</f>
        <v>0</v>
      </c>
      <c r="I79" s="111">
        <f t="shared" si="15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3.75">
      <c r="A80" s="95" t="s">
        <v>405</v>
      </c>
      <c r="B80" s="81">
        <v>600</v>
      </c>
      <c r="C80" s="74" t="s">
        <v>272</v>
      </c>
      <c r="D80" s="74" t="s">
        <v>324</v>
      </c>
      <c r="E80" s="74"/>
      <c r="F80" s="78">
        <f aca="true" t="shared" si="16" ref="F80:H83">F81</f>
        <v>76.01</v>
      </c>
      <c r="G80" s="78">
        <f t="shared" si="16"/>
        <v>0</v>
      </c>
      <c r="H80" s="78">
        <f t="shared" si="16"/>
        <v>0</v>
      </c>
      <c r="I80" s="111"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02.75" customHeight="1">
      <c r="A81" s="98" t="s">
        <v>406</v>
      </c>
      <c r="B81" s="81">
        <v>600</v>
      </c>
      <c r="C81" s="74" t="s">
        <v>272</v>
      </c>
      <c r="D81" s="74" t="s">
        <v>325</v>
      </c>
      <c r="E81" s="74"/>
      <c r="F81" s="78">
        <f t="shared" si="16"/>
        <v>76.01</v>
      </c>
      <c r="G81" s="78">
        <f t="shared" si="16"/>
        <v>0</v>
      </c>
      <c r="H81" s="78">
        <f t="shared" si="16"/>
        <v>0</v>
      </c>
      <c r="I81" s="111">
        <v>0</v>
      </c>
      <c r="J81" s="15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2.5">
      <c r="A82" s="96" t="s">
        <v>258</v>
      </c>
      <c r="B82" s="81">
        <v>600</v>
      </c>
      <c r="C82" s="74" t="s">
        <v>272</v>
      </c>
      <c r="D82" s="74" t="s">
        <v>325</v>
      </c>
      <c r="E82" s="74" t="s">
        <v>257</v>
      </c>
      <c r="F82" s="78">
        <f t="shared" si="16"/>
        <v>76.01</v>
      </c>
      <c r="G82" s="78">
        <f t="shared" si="16"/>
        <v>0</v>
      </c>
      <c r="H82" s="78">
        <f t="shared" si="16"/>
        <v>0</v>
      </c>
      <c r="I82" s="111"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 customHeight="1">
      <c r="A83" s="96" t="s">
        <v>259</v>
      </c>
      <c r="B83" s="81">
        <v>600</v>
      </c>
      <c r="C83" s="74" t="s">
        <v>272</v>
      </c>
      <c r="D83" s="74" t="s">
        <v>325</v>
      </c>
      <c r="E83" s="74" t="s">
        <v>238</v>
      </c>
      <c r="F83" s="78">
        <f t="shared" si="16"/>
        <v>76.01</v>
      </c>
      <c r="G83" s="78">
        <f t="shared" si="16"/>
        <v>0</v>
      </c>
      <c r="H83" s="78">
        <f t="shared" si="16"/>
        <v>0</v>
      </c>
      <c r="I83" s="111"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3.75">
      <c r="A84" s="96" t="s">
        <v>301</v>
      </c>
      <c r="B84" s="81">
        <v>600</v>
      </c>
      <c r="C84" s="74" t="s">
        <v>272</v>
      </c>
      <c r="D84" s="74" t="s">
        <v>325</v>
      </c>
      <c r="E84" s="74" t="s">
        <v>295</v>
      </c>
      <c r="F84" s="78">
        <v>76.01</v>
      </c>
      <c r="G84" s="78">
        <v>0</v>
      </c>
      <c r="H84" s="78">
        <v>0</v>
      </c>
      <c r="I84" s="111"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3.75">
      <c r="A85" s="95" t="s">
        <v>407</v>
      </c>
      <c r="B85" s="81">
        <v>600</v>
      </c>
      <c r="C85" s="74" t="s">
        <v>272</v>
      </c>
      <c r="D85" s="74" t="s">
        <v>331</v>
      </c>
      <c r="E85" s="74"/>
      <c r="F85" s="78">
        <f aca="true" t="shared" si="17" ref="F85:H88">F86</f>
        <v>90</v>
      </c>
      <c r="G85" s="78">
        <f>G86+G90</f>
        <v>10097.42</v>
      </c>
      <c r="H85" s="78">
        <f>H86+H90</f>
        <v>0</v>
      </c>
      <c r="I85" s="111">
        <f t="shared" si="15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80.25" customHeight="1">
      <c r="A86" s="98" t="s">
        <v>408</v>
      </c>
      <c r="B86" s="81">
        <v>600</v>
      </c>
      <c r="C86" s="74" t="s">
        <v>272</v>
      </c>
      <c r="D86" s="74" t="s">
        <v>330</v>
      </c>
      <c r="E86" s="74"/>
      <c r="F86" s="78">
        <f t="shared" si="17"/>
        <v>90</v>
      </c>
      <c r="G86" s="78">
        <f t="shared" si="17"/>
        <v>0</v>
      </c>
      <c r="H86" s="78">
        <f t="shared" si="17"/>
        <v>0</v>
      </c>
      <c r="I86" s="111">
        <v>0</v>
      </c>
      <c r="J86" s="15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5.5" customHeight="1">
      <c r="A87" s="96" t="s">
        <v>258</v>
      </c>
      <c r="B87" s="81">
        <v>600</v>
      </c>
      <c r="C87" s="74" t="s">
        <v>272</v>
      </c>
      <c r="D87" s="74" t="s">
        <v>330</v>
      </c>
      <c r="E87" s="74" t="s">
        <v>257</v>
      </c>
      <c r="F87" s="78">
        <f t="shared" si="17"/>
        <v>90</v>
      </c>
      <c r="G87" s="78">
        <f t="shared" si="17"/>
        <v>0</v>
      </c>
      <c r="H87" s="78">
        <f t="shared" si="17"/>
        <v>0</v>
      </c>
      <c r="I87" s="111"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3.25" customHeight="1">
      <c r="A88" s="96" t="s">
        <v>259</v>
      </c>
      <c r="B88" s="81">
        <v>600</v>
      </c>
      <c r="C88" s="74" t="s">
        <v>272</v>
      </c>
      <c r="D88" s="74" t="s">
        <v>330</v>
      </c>
      <c r="E88" s="74" t="s">
        <v>238</v>
      </c>
      <c r="F88" s="78">
        <f t="shared" si="17"/>
        <v>90</v>
      </c>
      <c r="G88" s="78">
        <f t="shared" si="17"/>
        <v>0</v>
      </c>
      <c r="H88" s="78">
        <f t="shared" si="17"/>
        <v>0</v>
      </c>
      <c r="I88" s="111"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3.25" customHeight="1">
      <c r="A89" s="96" t="s">
        <v>302</v>
      </c>
      <c r="B89" s="81">
        <v>600</v>
      </c>
      <c r="C89" s="74" t="s">
        <v>272</v>
      </c>
      <c r="D89" s="74" t="s">
        <v>330</v>
      </c>
      <c r="E89" s="74" t="s">
        <v>296</v>
      </c>
      <c r="F89" s="78">
        <v>90</v>
      </c>
      <c r="G89" s="78">
        <v>0</v>
      </c>
      <c r="H89" s="78">
        <v>0</v>
      </c>
      <c r="I89" s="111"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91.5" customHeight="1">
      <c r="A90" s="96" t="s">
        <v>49</v>
      </c>
      <c r="B90" s="81">
        <v>600</v>
      </c>
      <c r="C90" s="74" t="s">
        <v>272</v>
      </c>
      <c r="D90" s="74" t="s">
        <v>48</v>
      </c>
      <c r="E90" s="74"/>
      <c r="F90" s="78">
        <f aca="true" t="shared" si="18" ref="F90:H92">F91</f>
        <v>0</v>
      </c>
      <c r="G90" s="78">
        <f t="shared" si="18"/>
        <v>10097.42</v>
      </c>
      <c r="H90" s="78">
        <f t="shared" si="18"/>
        <v>0</v>
      </c>
      <c r="I90" s="111">
        <f>H90/G90*100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3.25" customHeight="1">
      <c r="A91" s="96" t="s">
        <v>258</v>
      </c>
      <c r="B91" s="81">
        <v>600</v>
      </c>
      <c r="C91" s="74" t="s">
        <v>272</v>
      </c>
      <c r="D91" s="74" t="s">
        <v>48</v>
      </c>
      <c r="E91" s="74" t="s">
        <v>257</v>
      </c>
      <c r="F91" s="78">
        <f t="shared" si="18"/>
        <v>0</v>
      </c>
      <c r="G91" s="78">
        <f t="shared" si="18"/>
        <v>10097.42</v>
      </c>
      <c r="H91" s="78">
        <f t="shared" si="18"/>
        <v>0</v>
      </c>
      <c r="I91" s="116">
        <f>H91/G91*100</f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3.25" customHeight="1">
      <c r="A92" s="96" t="s">
        <v>259</v>
      </c>
      <c r="B92" s="81">
        <v>600</v>
      </c>
      <c r="C92" s="74" t="s">
        <v>272</v>
      </c>
      <c r="D92" s="74" t="s">
        <v>48</v>
      </c>
      <c r="E92" s="74" t="s">
        <v>238</v>
      </c>
      <c r="F92" s="78">
        <f t="shared" si="18"/>
        <v>0</v>
      </c>
      <c r="G92" s="78">
        <f t="shared" si="18"/>
        <v>10097.42</v>
      </c>
      <c r="H92" s="78">
        <f t="shared" si="18"/>
        <v>0</v>
      </c>
      <c r="I92" s="111">
        <f>H92/G92*100</f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3.25" customHeight="1">
      <c r="A93" s="96" t="s">
        <v>302</v>
      </c>
      <c r="B93" s="81">
        <v>600</v>
      </c>
      <c r="C93" s="74" t="s">
        <v>272</v>
      </c>
      <c r="D93" s="74" t="s">
        <v>48</v>
      </c>
      <c r="E93" s="74" t="s">
        <v>296</v>
      </c>
      <c r="F93" s="78">
        <v>0</v>
      </c>
      <c r="G93" s="78">
        <v>10097.42</v>
      </c>
      <c r="H93" s="78">
        <v>0</v>
      </c>
      <c r="I93" s="111">
        <f>H93/G93*100</f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43.5" customHeight="1">
      <c r="A94" s="99" t="s">
        <v>409</v>
      </c>
      <c r="B94" s="81">
        <v>600</v>
      </c>
      <c r="C94" s="74" t="s">
        <v>272</v>
      </c>
      <c r="D94" s="74" t="s">
        <v>314</v>
      </c>
      <c r="E94" s="74"/>
      <c r="F94" s="78">
        <f aca="true" t="shared" si="19" ref="F94:H98">F95</f>
        <v>670.7</v>
      </c>
      <c r="G94" s="78">
        <f t="shared" si="19"/>
        <v>1993.4</v>
      </c>
      <c r="H94" s="78">
        <f t="shared" si="19"/>
        <v>155.65</v>
      </c>
      <c r="I94" s="111"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3.75" customHeight="1">
      <c r="A95" s="99" t="s">
        <v>410</v>
      </c>
      <c r="B95" s="81">
        <v>600</v>
      </c>
      <c r="C95" s="74" t="s">
        <v>272</v>
      </c>
      <c r="D95" s="74" t="s">
        <v>315</v>
      </c>
      <c r="E95" s="74"/>
      <c r="F95" s="78">
        <f t="shared" si="19"/>
        <v>670.7</v>
      </c>
      <c r="G95" s="78">
        <f>G96+U101+G100</f>
        <v>1993.4</v>
      </c>
      <c r="H95" s="78">
        <f>H96+V101+H100</f>
        <v>155.65</v>
      </c>
      <c r="I95" s="111"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90.75" customHeight="1">
      <c r="A96" s="98" t="s">
        <v>411</v>
      </c>
      <c r="B96" s="81">
        <v>600</v>
      </c>
      <c r="C96" s="74" t="s">
        <v>272</v>
      </c>
      <c r="D96" s="74" t="s">
        <v>332</v>
      </c>
      <c r="E96" s="74"/>
      <c r="F96" s="78">
        <f t="shared" si="19"/>
        <v>670.7</v>
      </c>
      <c r="G96" s="78">
        <f t="shared" si="19"/>
        <v>953.9</v>
      </c>
      <c r="H96" s="78">
        <f t="shared" si="19"/>
        <v>155.65</v>
      </c>
      <c r="I96" s="111">
        <f>H96/G96*100</f>
        <v>16.31722402767586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2.5" customHeight="1">
      <c r="A97" s="96" t="s">
        <v>258</v>
      </c>
      <c r="B97" s="81">
        <v>600</v>
      </c>
      <c r="C97" s="74" t="s">
        <v>272</v>
      </c>
      <c r="D97" s="74" t="s">
        <v>332</v>
      </c>
      <c r="E97" s="74" t="s">
        <v>257</v>
      </c>
      <c r="F97" s="78">
        <f t="shared" si="19"/>
        <v>670.7</v>
      </c>
      <c r="G97" s="78">
        <f t="shared" si="19"/>
        <v>953.9</v>
      </c>
      <c r="H97" s="78">
        <f t="shared" si="19"/>
        <v>155.65</v>
      </c>
      <c r="I97" s="111">
        <f>H97/G97*100</f>
        <v>16.31722402767586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0.25" customHeight="1">
      <c r="A98" s="96" t="s">
        <v>259</v>
      </c>
      <c r="B98" s="81">
        <v>600</v>
      </c>
      <c r="C98" s="74" t="s">
        <v>272</v>
      </c>
      <c r="D98" s="74" t="s">
        <v>332</v>
      </c>
      <c r="E98" s="74" t="s">
        <v>238</v>
      </c>
      <c r="F98" s="78">
        <f t="shared" si="19"/>
        <v>670.7</v>
      </c>
      <c r="G98" s="78">
        <f t="shared" si="19"/>
        <v>953.9</v>
      </c>
      <c r="H98" s="78">
        <f t="shared" si="19"/>
        <v>155.65</v>
      </c>
      <c r="I98" s="111">
        <f>H98/G98*100</f>
        <v>16.31722402767586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 customHeight="1">
      <c r="A99" s="96" t="s">
        <v>301</v>
      </c>
      <c r="B99" s="81">
        <v>600</v>
      </c>
      <c r="C99" s="74" t="s">
        <v>272</v>
      </c>
      <c r="D99" s="74" t="s">
        <v>332</v>
      </c>
      <c r="E99" s="74" t="s">
        <v>295</v>
      </c>
      <c r="F99" s="78">
        <v>670.7</v>
      </c>
      <c r="G99" s="78">
        <v>953.9</v>
      </c>
      <c r="H99" s="78">
        <v>155.65</v>
      </c>
      <c r="I99" s="111">
        <f>H99/G99*100</f>
        <v>16.31722402767586</v>
      </c>
      <c r="J99" s="15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92.25" customHeight="1">
      <c r="A100" s="108" t="s">
        <v>47</v>
      </c>
      <c r="B100" s="81">
        <v>600</v>
      </c>
      <c r="C100" s="74" t="s">
        <v>272</v>
      </c>
      <c r="D100" s="74" t="s">
        <v>46</v>
      </c>
      <c r="E100" s="74"/>
      <c r="F100" s="78">
        <f aca="true" t="shared" si="20" ref="F100:H102">F101</f>
        <v>0</v>
      </c>
      <c r="G100" s="78">
        <f t="shared" si="20"/>
        <v>1039.5</v>
      </c>
      <c r="H100" s="78">
        <f t="shared" si="20"/>
        <v>0</v>
      </c>
      <c r="I100" s="111">
        <v>0</v>
      </c>
      <c r="J100" s="15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.75" customHeight="1">
      <c r="A101" s="108" t="s">
        <v>258</v>
      </c>
      <c r="B101" s="81">
        <v>600</v>
      </c>
      <c r="C101" s="74" t="s">
        <v>272</v>
      </c>
      <c r="D101" s="74" t="s">
        <v>46</v>
      </c>
      <c r="E101" s="74" t="s">
        <v>257</v>
      </c>
      <c r="F101" s="78">
        <f t="shared" si="20"/>
        <v>0</v>
      </c>
      <c r="G101" s="78">
        <f t="shared" si="20"/>
        <v>1039.5</v>
      </c>
      <c r="H101" s="78">
        <f t="shared" si="20"/>
        <v>0</v>
      </c>
      <c r="I101" s="111">
        <f aca="true" t="shared" si="21" ref="I101:I106">H101/G101*100</f>
        <v>0</v>
      </c>
      <c r="J101" s="159"/>
      <c r="K101" s="1"/>
      <c r="L101" s="1"/>
      <c r="M101" s="1"/>
      <c r="N101" s="1"/>
      <c r="O101" s="157"/>
      <c r="P101" s="154"/>
      <c r="Q101" s="84"/>
      <c r="R101" s="84"/>
      <c r="S101" s="84"/>
      <c r="T101" s="128"/>
      <c r="U101" s="128"/>
      <c r="V101" s="128"/>
      <c r="W101" s="118"/>
      <c r="X101" s="1"/>
    </row>
    <row r="102" spans="1:24" ht="21" customHeight="1">
      <c r="A102" s="108" t="s">
        <v>259</v>
      </c>
      <c r="B102" s="81">
        <v>600</v>
      </c>
      <c r="C102" s="74" t="s">
        <v>272</v>
      </c>
      <c r="D102" s="74" t="s">
        <v>46</v>
      </c>
      <c r="E102" s="74" t="s">
        <v>238</v>
      </c>
      <c r="F102" s="78">
        <f t="shared" si="20"/>
        <v>0</v>
      </c>
      <c r="G102" s="78">
        <f t="shared" si="20"/>
        <v>1039.5</v>
      </c>
      <c r="H102" s="78">
        <f t="shared" si="20"/>
        <v>0</v>
      </c>
      <c r="I102" s="111">
        <f t="shared" si="21"/>
        <v>0</v>
      </c>
      <c r="J102" s="159"/>
      <c r="K102" s="1"/>
      <c r="L102" s="1"/>
      <c r="M102" s="1"/>
      <c r="N102" s="1"/>
      <c r="O102" s="157"/>
      <c r="P102" s="154"/>
      <c r="Q102" s="84"/>
      <c r="R102" s="84"/>
      <c r="S102" s="84"/>
      <c r="T102" s="128"/>
      <c r="U102" s="128"/>
      <c r="V102" s="128"/>
      <c r="W102" s="118"/>
      <c r="X102" s="1"/>
    </row>
    <row r="103" spans="1:24" ht="20.25" customHeight="1">
      <c r="A103" s="108" t="s">
        <v>301</v>
      </c>
      <c r="B103" s="81">
        <v>600</v>
      </c>
      <c r="C103" s="74" t="s">
        <v>272</v>
      </c>
      <c r="D103" s="74" t="s">
        <v>46</v>
      </c>
      <c r="E103" s="74" t="s">
        <v>295</v>
      </c>
      <c r="F103" s="78">
        <v>0</v>
      </c>
      <c r="G103" s="78">
        <v>1039.5</v>
      </c>
      <c r="H103" s="78">
        <v>0</v>
      </c>
      <c r="I103" s="111">
        <f t="shared" si="21"/>
        <v>0</v>
      </c>
      <c r="J103" s="159"/>
      <c r="K103" s="1"/>
      <c r="L103" s="1"/>
      <c r="M103" s="1"/>
      <c r="N103" s="1"/>
      <c r="O103" s="157"/>
      <c r="P103" s="154"/>
      <c r="Q103" s="84"/>
      <c r="R103" s="84"/>
      <c r="S103" s="84"/>
      <c r="T103" s="128"/>
      <c r="U103" s="128"/>
      <c r="V103" s="128"/>
      <c r="W103" s="118"/>
      <c r="X103" s="1"/>
    </row>
    <row r="104" spans="1:24" ht="10.5" customHeight="1">
      <c r="A104" s="96" t="s">
        <v>377</v>
      </c>
      <c r="B104" s="81"/>
      <c r="C104" s="74" t="s">
        <v>378</v>
      </c>
      <c r="D104" s="74"/>
      <c r="E104" s="74"/>
      <c r="F104" s="78">
        <f aca="true" t="shared" si="22" ref="F104:H109">F105</f>
        <v>400</v>
      </c>
      <c r="G104" s="78">
        <f t="shared" si="22"/>
        <v>400</v>
      </c>
      <c r="H104" s="78">
        <f t="shared" si="22"/>
        <v>45</v>
      </c>
      <c r="I104" s="111">
        <f t="shared" si="21"/>
        <v>11.25</v>
      </c>
      <c r="J104" s="159"/>
      <c r="K104" s="1"/>
      <c r="L104" s="1"/>
      <c r="M104" s="1"/>
      <c r="N104" s="1"/>
      <c r="O104" s="157"/>
      <c r="P104" s="154"/>
      <c r="Q104" s="84"/>
      <c r="R104" s="84"/>
      <c r="S104" s="84"/>
      <c r="T104" s="128"/>
      <c r="U104" s="128"/>
      <c r="V104" s="128"/>
      <c r="W104" s="118"/>
      <c r="X104" s="1"/>
    </row>
    <row r="105" spans="1:24" ht="45">
      <c r="A105" s="99" t="s">
        <v>409</v>
      </c>
      <c r="B105" s="81">
        <v>600</v>
      </c>
      <c r="C105" s="74" t="s">
        <v>378</v>
      </c>
      <c r="D105" s="74" t="s">
        <v>314</v>
      </c>
      <c r="E105" s="74"/>
      <c r="F105" s="78">
        <f t="shared" si="22"/>
        <v>400</v>
      </c>
      <c r="G105" s="78">
        <f t="shared" si="22"/>
        <v>400</v>
      </c>
      <c r="H105" s="78">
        <f t="shared" si="22"/>
        <v>45</v>
      </c>
      <c r="I105" s="116">
        <f t="shared" si="21"/>
        <v>11.25</v>
      </c>
      <c r="J105" s="15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1.5" customHeight="1">
      <c r="A106" s="99" t="s">
        <v>410</v>
      </c>
      <c r="B106" s="81">
        <v>600</v>
      </c>
      <c r="C106" s="74" t="s">
        <v>378</v>
      </c>
      <c r="D106" s="74" t="s">
        <v>315</v>
      </c>
      <c r="E106" s="74"/>
      <c r="F106" s="78">
        <f t="shared" si="22"/>
        <v>400</v>
      </c>
      <c r="G106" s="78">
        <f>G107+G111</f>
        <v>400</v>
      </c>
      <c r="H106" s="78">
        <f>H107+H111</f>
        <v>45</v>
      </c>
      <c r="I106" s="111">
        <f t="shared" si="21"/>
        <v>11.25</v>
      </c>
      <c r="J106" s="15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81.75" customHeight="1">
      <c r="A107" s="96" t="s">
        <v>412</v>
      </c>
      <c r="B107" s="81">
        <v>600</v>
      </c>
      <c r="C107" s="74" t="s">
        <v>378</v>
      </c>
      <c r="D107" s="74" t="s">
        <v>18</v>
      </c>
      <c r="E107" s="74"/>
      <c r="F107" s="78">
        <f t="shared" si="22"/>
        <v>400</v>
      </c>
      <c r="G107" s="78">
        <f t="shared" si="22"/>
        <v>0</v>
      </c>
      <c r="H107" s="78">
        <f t="shared" si="22"/>
        <v>0</v>
      </c>
      <c r="I107" s="111">
        <v>0</v>
      </c>
      <c r="J107" s="15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2.5">
      <c r="A108" s="96" t="s">
        <v>258</v>
      </c>
      <c r="B108" s="81">
        <v>600</v>
      </c>
      <c r="C108" s="74" t="s">
        <v>378</v>
      </c>
      <c r="D108" s="74" t="s">
        <v>18</v>
      </c>
      <c r="E108" s="74" t="s">
        <v>257</v>
      </c>
      <c r="F108" s="78">
        <f t="shared" si="22"/>
        <v>400</v>
      </c>
      <c r="G108" s="78">
        <f t="shared" si="22"/>
        <v>0</v>
      </c>
      <c r="H108" s="78">
        <f t="shared" si="22"/>
        <v>0</v>
      </c>
      <c r="I108" s="111">
        <v>0</v>
      </c>
      <c r="J108" s="15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3.75">
      <c r="A109" s="96" t="s">
        <v>259</v>
      </c>
      <c r="B109" s="81">
        <v>600</v>
      </c>
      <c r="C109" s="74" t="s">
        <v>378</v>
      </c>
      <c r="D109" s="74" t="s">
        <v>18</v>
      </c>
      <c r="E109" s="74" t="s">
        <v>238</v>
      </c>
      <c r="F109" s="78">
        <f t="shared" si="22"/>
        <v>400</v>
      </c>
      <c r="G109" s="78">
        <f t="shared" si="22"/>
        <v>0</v>
      </c>
      <c r="H109" s="78">
        <f t="shared" si="22"/>
        <v>0</v>
      </c>
      <c r="I109" s="111">
        <v>0</v>
      </c>
      <c r="J109" s="15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3.75">
      <c r="A110" s="96" t="s">
        <v>301</v>
      </c>
      <c r="B110" s="81">
        <v>600</v>
      </c>
      <c r="C110" s="74" t="s">
        <v>378</v>
      </c>
      <c r="D110" s="74" t="s">
        <v>18</v>
      </c>
      <c r="E110" s="74" t="s">
        <v>295</v>
      </c>
      <c r="F110" s="78">
        <v>400</v>
      </c>
      <c r="G110" s="78">
        <v>0</v>
      </c>
      <c r="H110" s="78">
        <v>0</v>
      </c>
      <c r="I110" s="111">
        <v>0</v>
      </c>
      <c r="J110" s="15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81" customHeight="1">
      <c r="A111" s="96" t="s">
        <v>412</v>
      </c>
      <c r="B111" s="81">
        <v>600</v>
      </c>
      <c r="C111" s="74" t="s">
        <v>378</v>
      </c>
      <c r="D111" s="74" t="s">
        <v>10</v>
      </c>
      <c r="E111" s="74"/>
      <c r="F111" s="78">
        <f aca="true" t="shared" si="23" ref="F111:H113">F112</f>
        <v>0</v>
      </c>
      <c r="G111" s="78">
        <f t="shared" si="23"/>
        <v>400</v>
      </c>
      <c r="H111" s="78">
        <f t="shared" si="23"/>
        <v>45</v>
      </c>
      <c r="I111" s="111">
        <f aca="true" t="shared" si="24" ref="I111:I116">H111/G111*100</f>
        <v>11.25</v>
      </c>
      <c r="J111" s="15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2.5">
      <c r="A112" s="96" t="s">
        <v>258</v>
      </c>
      <c r="B112" s="81">
        <v>600</v>
      </c>
      <c r="C112" s="74" t="s">
        <v>378</v>
      </c>
      <c r="D112" s="74" t="s">
        <v>10</v>
      </c>
      <c r="E112" s="74" t="s">
        <v>257</v>
      </c>
      <c r="F112" s="78">
        <f t="shared" si="23"/>
        <v>0</v>
      </c>
      <c r="G112" s="78">
        <f t="shared" si="23"/>
        <v>400</v>
      </c>
      <c r="H112" s="78">
        <f t="shared" si="23"/>
        <v>45</v>
      </c>
      <c r="I112" s="111">
        <f t="shared" si="24"/>
        <v>11.25</v>
      </c>
      <c r="J112" s="15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.75" customHeight="1">
      <c r="A113" s="96" t="s">
        <v>259</v>
      </c>
      <c r="B113" s="81">
        <v>600</v>
      </c>
      <c r="C113" s="74" t="s">
        <v>378</v>
      </c>
      <c r="D113" s="74" t="s">
        <v>10</v>
      </c>
      <c r="E113" s="74" t="s">
        <v>238</v>
      </c>
      <c r="F113" s="78">
        <f t="shared" si="23"/>
        <v>0</v>
      </c>
      <c r="G113" s="78">
        <f t="shared" si="23"/>
        <v>400</v>
      </c>
      <c r="H113" s="78">
        <f t="shared" si="23"/>
        <v>45</v>
      </c>
      <c r="I113" s="111">
        <f t="shared" si="24"/>
        <v>11.25</v>
      </c>
      <c r="J113" s="15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3.75">
      <c r="A114" s="96" t="s">
        <v>301</v>
      </c>
      <c r="B114" s="81">
        <v>600</v>
      </c>
      <c r="C114" s="74" t="s">
        <v>378</v>
      </c>
      <c r="D114" s="74" t="s">
        <v>10</v>
      </c>
      <c r="E114" s="74" t="s">
        <v>295</v>
      </c>
      <c r="F114" s="78">
        <v>0</v>
      </c>
      <c r="G114" s="78">
        <v>400</v>
      </c>
      <c r="H114" s="125">
        <v>45</v>
      </c>
      <c r="I114" s="116">
        <f t="shared" si="24"/>
        <v>11.25</v>
      </c>
      <c r="J114" s="15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95" t="s">
        <v>176</v>
      </c>
      <c r="B115" s="81">
        <v>600</v>
      </c>
      <c r="C115" s="74" t="s">
        <v>287</v>
      </c>
      <c r="D115" s="74"/>
      <c r="E115" s="74"/>
      <c r="F115" s="78">
        <f>F116+F123</f>
        <v>5391.04</v>
      </c>
      <c r="G115" s="78">
        <f>G116+G123+G156</f>
        <v>4932.64</v>
      </c>
      <c r="H115" s="78">
        <f>H116+H123+H156</f>
        <v>1967.17</v>
      </c>
      <c r="I115" s="111">
        <f t="shared" si="24"/>
        <v>39.88067241882643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95" t="s">
        <v>161</v>
      </c>
      <c r="B116" s="81">
        <v>600</v>
      </c>
      <c r="C116" s="74" t="s">
        <v>288</v>
      </c>
      <c r="D116" s="76"/>
      <c r="E116" s="76"/>
      <c r="F116" s="78">
        <f aca="true" t="shared" si="25" ref="F116:F121">F117</f>
        <v>68</v>
      </c>
      <c r="G116" s="78">
        <f aca="true" t="shared" si="26" ref="G116:H121">G117</f>
        <v>68</v>
      </c>
      <c r="H116" s="78">
        <f t="shared" si="26"/>
        <v>0</v>
      </c>
      <c r="I116" s="111">
        <f t="shared" si="24"/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45">
      <c r="A117" s="95" t="s">
        <v>413</v>
      </c>
      <c r="B117" s="81">
        <v>600</v>
      </c>
      <c r="C117" s="74" t="s">
        <v>288</v>
      </c>
      <c r="D117" s="76" t="s">
        <v>314</v>
      </c>
      <c r="E117" s="76"/>
      <c r="F117" s="78">
        <f t="shared" si="25"/>
        <v>68</v>
      </c>
      <c r="G117" s="78">
        <f t="shared" si="26"/>
        <v>68</v>
      </c>
      <c r="H117" s="78">
        <f t="shared" si="26"/>
        <v>0</v>
      </c>
      <c r="I117" s="111"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4" customHeight="1">
      <c r="A118" s="95" t="s">
        <v>414</v>
      </c>
      <c r="B118" s="81">
        <v>600</v>
      </c>
      <c r="C118" s="74" t="s">
        <v>288</v>
      </c>
      <c r="D118" s="76" t="s">
        <v>316</v>
      </c>
      <c r="E118" s="76"/>
      <c r="F118" s="78">
        <f t="shared" si="25"/>
        <v>68</v>
      </c>
      <c r="G118" s="78">
        <f t="shared" si="26"/>
        <v>68</v>
      </c>
      <c r="H118" s="78">
        <f t="shared" si="26"/>
        <v>0</v>
      </c>
      <c r="I118" s="111"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78.75">
      <c r="A119" s="98" t="s">
        <v>415</v>
      </c>
      <c r="B119" s="81">
        <v>600</v>
      </c>
      <c r="C119" s="74" t="s">
        <v>288</v>
      </c>
      <c r="D119" s="76" t="s">
        <v>329</v>
      </c>
      <c r="E119" s="76"/>
      <c r="F119" s="78">
        <f t="shared" si="25"/>
        <v>68</v>
      </c>
      <c r="G119" s="78">
        <f t="shared" si="26"/>
        <v>68</v>
      </c>
      <c r="H119" s="78">
        <f t="shared" si="26"/>
        <v>0</v>
      </c>
      <c r="I119" s="111">
        <f aca="true" t="shared" si="27" ref="I119:I132">H119/G119*100</f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2.5">
      <c r="A120" s="96" t="s">
        <v>258</v>
      </c>
      <c r="B120" s="81">
        <v>600</v>
      </c>
      <c r="C120" s="74" t="s">
        <v>288</v>
      </c>
      <c r="D120" s="76" t="s">
        <v>329</v>
      </c>
      <c r="E120" s="76" t="s">
        <v>257</v>
      </c>
      <c r="F120" s="78">
        <f t="shared" si="25"/>
        <v>68</v>
      </c>
      <c r="G120" s="78">
        <f t="shared" si="26"/>
        <v>68</v>
      </c>
      <c r="H120" s="78">
        <f t="shared" si="26"/>
        <v>0</v>
      </c>
      <c r="I120" s="111">
        <f t="shared" si="27"/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 customHeight="1">
      <c r="A121" s="96" t="s">
        <v>259</v>
      </c>
      <c r="B121" s="81">
        <v>600</v>
      </c>
      <c r="C121" s="74" t="s">
        <v>288</v>
      </c>
      <c r="D121" s="76" t="s">
        <v>329</v>
      </c>
      <c r="E121" s="76" t="s">
        <v>238</v>
      </c>
      <c r="F121" s="78">
        <f t="shared" si="25"/>
        <v>68</v>
      </c>
      <c r="G121" s="78">
        <f t="shared" si="26"/>
        <v>68</v>
      </c>
      <c r="H121" s="78">
        <f t="shared" si="26"/>
        <v>0</v>
      </c>
      <c r="I121" s="111">
        <f t="shared" si="27"/>
        <v>0</v>
      </c>
      <c r="J121" s="15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9.5" customHeight="1">
      <c r="A122" s="96" t="s">
        <v>301</v>
      </c>
      <c r="B122" s="81">
        <v>600</v>
      </c>
      <c r="C122" s="74" t="s">
        <v>288</v>
      </c>
      <c r="D122" s="76" t="s">
        <v>329</v>
      </c>
      <c r="E122" s="76" t="s">
        <v>295</v>
      </c>
      <c r="F122" s="78">
        <v>68</v>
      </c>
      <c r="G122" s="78">
        <v>68</v>
      </c>
      <c r="H122" s="78">
        <v>0</v>
      </c>
      <c r="I122" s="111">
        <f t="shared" si="27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95" t="s">
        <v>162</v>
      </c>
      <c r="B123" s="72">
        <v>600</v>
      </c>
      <c r="C123" s="74" t="s">
        <v>297</v>
      </c>
      <c r="D123" s="74"/>
      <c r="E123" s="74"/>
      <c r="F123" s="78">
        <f>F130</f>
        <v>5323.04</v>
      </c>
      <c r="G123" s="78">
        <f>G130+G124+G150</f>
        <v>4835.35</v>
      </c>
      <c r="H123" s="78">
        <f>H130+H124+H150</f>
        <v>1967.17</v>
      </c>
      <c r="I123" s="116">
        <f t="shared" si="27"/>
        <v>40.68309429513892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67.5">
      <c r="A124" s="96" t="s">
        <v>393</v>
      </c>
      <c r="B124" s="81">
        <v>600</v>
      </c>
      <c r="C124" s="73" t="s">
        <v>297</v>
      </c>
      <c r="D124" s="73" t="s">
        <v>319</v>
      </c>
      <c r="E124" s="73"/>
      <c r="F124" s="78">
        <f aca="true" t="shared" si="28" ref="F124:H128">F125</f>
        <v>0</v>
      </c>
      <c r="G124" s="78">
        <f t="shared" si="28"/>
        <v>40</v>
      </c>
      <c r="H124" s="78">
        <f t="shared" si="28"/>
        <v>40</v>
      </c>
      <c r="I124" s="111">
        <f t="shared" si="27"/>
        <v>100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55"/>
      <c r="W124" s="118"/>
      <c r="X124" s="1"/>
    </row>
    <row r="125" spans="1:24" ht="45">
      <c r="A125" s="96" t="s">
        <v>394</v>
      </c>
      <c r="B125" s="81">
        <v>600</v>
      </c>
      <c r="C125" s="74" t="s">
        <v>297</v>
      </c>
      <c r="D125" s="73" t="s">
        <v>318</v>
      </c>
      <c r="E125" s="73"/>
      <c r="F125" s="78">
        <f t="shared" si="28"/>
        <v>0</v>
      </c>
      <c r="G125" s="78">
        <f t="shared" si="28"/>
        <v>40</v>
      </c>
      <c r="H125" s="78">
        <f t="shared" si="28"/>
        <v>40</v>
      </c>
      <c r="I125" s="111">
        <f t="shared" si="27"/>
        <v>100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17"/>
      <c r="W125" s="118"/>
      <c r="X125" s="1"/>
    </row>
    <row r="126" spans="1:24" ht="105" customHeight="1">
      <c r="A126" s="95" t="s">
        <v>398</v>
      </c>
      <c r="B126" s="81">
        <v>600</v>
      </c>
      <c r="C126" s="74" t="s">
        <v>297</v>
      </c>
      <c r="D126" s="73" t="s">
        <v>317</v>
      </c>
      <c r="E126" s="73"/>
      <c r="F126" s="78">
        <f t="shared" si="28"/>
        <v>0</v>
      </c>
      <c r="G126" s="78">
        <f t="shared" si="28"/>
        <v>40</v>
      </c>
      <c r="H126" s="78">
        <f t="shared" si="28"/>
        <v>40</v>
      </c>
      <c r="I126" s="111">
        <f t="shared" si="27"/>
        <v>100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17"/>
      <c r="W126" s="118"/>
      <c r="X126" s="1"/>
    </row>
    <row r="127" spans="1:24" ht="22.5">
      <c r="A127" s="98" t="s">
        <v>258</v>
      </c>
      <c r="B127" s="81">
        <v>600</v>
      </c>
      <c r="C127" s="74" t="s">
        <v>297</v>
      </c>
      <c r="D127" s="73" t="s">
        <v>317</v>
      </c>
      <c r="E127" s="73" t="s">
        <v>257</v>
      </c>
      <c r="F127" s="78">
        <f t="shared" si="28"/>
        <v>0</v>
      </c>
      <c r="G127" s="78">
        <f t="shared" si="28"/>
        <v>40</v>
      </c>
      <c r="H127" s="78">
        <f t="shared" si="28"/>
        <v>40</v>
      </c>
      <c r="I127" s="111">
        <f t="shared" si="27"/>
        <v>100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17"/>
      <c r="W127" s="118"/>
      <c r="X127" s="1"/>
    </row>
    <row r="128" spans="1:24" ht="33.75">
      <c r="A128" s="98" t="s">
        <v>259</v>
      </c>
      <c r="B128" s="81">
        <v>600</v>
      </c>
      <c r="C128" s="74" t="s">
        <v>297</v>
      </c>
      <c r="D128" s="73" t="s">
        <v>317</v>
      </c>
      <c r="E128" s="73" t="s">
        <v>238</v>
      </c>
      <c r="F128" s="78">
        <f t="shared" si="28"/>
        <v>0</v>
      </c>
      <c r="G128" s="78">
        <f t="shared" si="28"/>
        <v>40</v>
      </c>
      <c r="H128" s="78">
        <f t="shared" si="28"/>
        <v>40</v>
      </c>
      <c r="I128" s="111">
        <f t="shared" si="27"/>
        <v>100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55"/>
      <c r="W128" s="118"/>
      <c r="X128" s="1"/>
    </row>
    <row r="129" spans="1:24" ht="33.75">
      <c r="A129" s="96" t="s">
        <v>301</v>
      </c>
      <c r="B129" s="81">
        <v>600</v>
      </c>
      <c r="C129" s="74" t="s">
        <v>297</v>
      </c>
      <c r="D129" s="73" t="s">
        <v>317</v>
      </c>
      <c r="E129" s="73" t="s">
        <v>295</v>
      </c>
      <c r="F129" s="78">
        <v>0</v>
      </c>
      <c r="G129" s="78">
        <v>40</v>
      </c>
      <c r="H129" s="78">
        <v>40</v>
      </c>
      <c r="I129" s="111">
        <v>100</v>
      </c>
      <c r="J129" s="1"/>
      <c r="K129" s="1"/>
      <c r="L129" s="1"/>
      <c r="M129" s="1"/>
      <c r="N129" s="1"/>
      <c r="O129" s="153"/>
      <c r="P129" s="154"/>
      <c r="Q129" s="84"/>
      <c r="R129" s="84"/>
      <c r="S129" s="84"/>
      <c r="T129" s="128"/>
      <c r="U129" s="128"/>
      <c r="V129" s="155"/>
      <c r="W129" s="118"/>
      <c r="X129" s="1"/>
    </row>
    <row r="130" spans="1:24" ht="40.5" customHeight="1">
      <c r="A130" s="95" t="s">
        <v>413</v>
      </c>
      <c r="B130" s="81">
        <v>600</v>
      </c>
      <c r="C130" s="74" t="s">
        <v>298</v>
      </c>
      <c r="D130" s="76" t="s">
        <v>314</v>
      </c>
      <c r="E130" s="76"/>
      <c r="F130" s="78">
        <f aca="true" t="shared" si="29" ref="F130:H131">F131</f>
        <v>5323.04</v>
      </c>
      <c r="G130" s="78">
        <f t="shared" si="29"/>
        <v>4775.35</v>
      </c>
      <c r="H130" s="78">
        <f t="shared" si="29"/>
        <v>1927.17</v>
      </c>
      <c r="I130" s="111">
        <f t="shared" si="27"/>
        <v>40.35662307474845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56"/>
      <c r="W130" s="16"/>
      <c r="X130" s="1"/>
    </row>
    <row r="131" spans="1:24" ht="30" customHeight="1">
      <c r="A131" s="69" t="s">
        <v>410</v>
      </c>
      <c r="B131" s="72">
        <v>600</v>
      </c>
      <c r="C131" s="74" t="s">
        <v>298</v>
      </c>
      <c r="D131" s="74" t="s">
        <v>315</v>
      </c>
      <c r="E131" s="74"/>
      <c r="F131" s="78">
        <f t="shared" si="29"/>
        <v>5323.04</v>
      </c>
      <c r="G131" s="78">
        <f t="shared" si="29"/>
        <v>4775.35</v>
      </c>
      <c r="H131" s="78">
        <f t="shared" si="29"/>
        <v>1927.17</v>
      </c>
      <c r="I131" s="111">
        <f t="shared" si="27"/>
        <v>40.35662307474845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82.5" customHeight="1">
      <c r="A132" s="98" t="s">
        <v>416</v>
      </c>
      <c r="B132" s="81">
        <v>600</v>
      </c>
      <c r="C132" s="74" t="s">
        <v>297</v>
      </c>
      <c r="D132" s="76" t="s">
        <v>315</v>
      </c>
      <c r="E132" s="74"/>
      <c r="F132" s="78">
        <f>F133+F136</f>
        <v>5323.04</v>
      </c>
      <c r="G132" s="78">
        <f>G133+G136+G146</f>
        <v>4775.35</v>
      </c>
      <c r="H132" s="78">
        <f>H133+H136+H146</f>
        <v>1927.17</v>
      </c>
      <c r="I132" s="111">
        <f t="shared" si="27"/>
        <v>40.35662307474845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92.25" customHeight="1">
      <c r="A133" s="98" t="s">
        <v>417</v>
      </c>
      <c r="B133" s="81">
        <v>600</v>
      </c>
      <c r="C133" s="74" t="s">
        <v>297</v>
      </c>
      <c r="D133" s="74" t="s">
        <v>334</v>
      </c>
      <c r="E133" s="74" t="s">
        <v>257</v>
      </c>
      <c r="F133" s="78">
        <f aca="true" t="shared" si="30" ref="F133:H134">F134</f>
        <v>1977.14</v>
      </c>
      <c r="G133" s="78">
        <f t="shared" si="30"/>
        <v>1798.84</v>
      </c>
      <c r="H133" s="78">
        <f t="shared" si="30"/>
        <v>817.87</v>
      </c>
      <c r="I133" s="111">
        <v>26.2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0.25" customHeight="1">
      <c r="A134" s="98" t="s">
        <v>259</v>
      </c>
      <c r="B134" s="81">
        <v>600</v>
      </c>
      <c r="C134" s="74" t="s">
        <v>298</v>
      </c>
      <c r="D134" s="74" t="s">
        <v>334</v>
      </c>
      <c r="E134" s="74" t="s">
        <v>238</v>
      </c>
      <c r="F134" s="78">
        <f t="shared" si="30"/>
        <v>1977.14</v>
      </c>
      <c r="G134" s="78">
        <f t="shared" si="30"/>
        <v>1798.84</v>
      </c>
      <c r="H134" s="78">
        <f t="shared" si="30"/>
        <v>817.87</v>
      </c>
      <c r="I134" s="111">
        <v>26.2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1" customHeight="1">
      <c r="A135" s="96" t="s">
        <v>301</v>
      </c>
      <c r="B135" s="81">
        <v>600</v>
      </c>
      <c r="C135" s="74" t="s">
        <v>298</v>
      </c>
      <c r="D135" s="74" t="s">
        <v>334</v>
      </c>
      <c r="E135" s="74" t="s">
        <v>295</v>
      </c>
      <c r="F135" s="78">
        <v>1977.14</v>
      </c>
      <c r="G135" s="78">
        <v>1798.84</v>
      </c>
      <c r="H135" s="78">
        <v>817.87</v>
      </c>
      <c r="I135" s="111">
        <v>26.2</v>
      </c>
      <c r="J135" s="1"/>
      <c r="K135" s="1"/>
      <c r="L135" s="128"/>
      <c r="M135" s="128"/>
      <c r="N135" s="118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92.25" customHeight="1">
      <c r="A136" s="98" t="s">
        <v>418</v>
      </c>
      <c r="B136" s="81">
        <v>600</v>
      </c>
      <c r="C136" s="74" t="s">
        <v>297</v>
      </c>
      <c r="D136" s="74" t="s">
        <v>333</v>
      </c>
      <c r="E136" s="74"/>
      <c r="F136" s="78">
        <f>F137+F140+F143</f>
        <v>3345.9</v>
      </c>
      <c r="G136" s="78">
        <f>G137+G140+G143</f>
        <v>2652.16</v>
      </c>
      <c r="H136" s="78">
        <f>H137+H140+H143</f>
        <v>1009.74</v>
      </c>
      <c r="I136" s="111">
        <f aca="true" t="shared" si="31" ref="I136:I159">H136/G136*100</f>
        <v>38.072363658301164</v>
      </c>
      <c r="J136" s="1"/>
      <c r="K136" s="1"/>
      <c r="L136" s="128"/>
      <c r="M136" s="128"/>
      <c r="N136" s="118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51" customHeight="1">
      <c r="A137" s="98" t="s">
        <v>289</v>
      </c>
      <c r="B137" s="81">
        <v>600</v>
      </c>
      <c r="C137" s="74" t="s">
        <v>297</v>
      </c>
      <c r="D137" s="74" t="s">
        <v>333</v>
      </c>
      <c r="E137" s="74" t="s">
        <v>236</v>
      </c>
      <c r="F137" s="78">
        <f aca="true" t="shared" si="32" ref="F137:H138">F138</f>
        <v>1720.82</v>
      </c>
      <c r="G137" s="78">
        <f t="shared" si="32"/>
        <v>1720.82</v>
      </c>
      <c r="H137" s="78">
        <f t="shared" si="32"/>
        <v>843</v>
      </c>
      <c r="I137" s="111">
        <f t="shared" si="31"/>
        <v>48.98827303262399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2.5">
      <c r="A138" s="98" t="s">
        <v>290</v>
      </c>
      <c r="B138" s="81">
        <v>600</v>
      </c>
      <c r="C138" s="74" t="s">
        <v>297</v>
      </c>
      <c r="D138" s="74" t="s">
        <v>333</v>
      </c>
      <c r="E138" s="74" t="s">
        <v>212</v>
      </c>
      <c r="F138" s="78">
        <f t="shared" si="32"/>
        <v>1720.82</v>
      </c>
      <c r="G138" s="78">
        <f t="shared" si="32"/>
        <v>1720.82</v>
      </c>
      <c r="H138" s="78">
        <f t="shared" si="32"/>
        <v>843</v>
      </c>
      <c r="I138" s="111">
        <f t="shared" si="31"/>
        <v>48.98827303262399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0.75" customHeight="1">
      <c r="A139" s="96" t="s">
        <v>349</v>
      </c>
      <c r="B139" s="81">
        <v>600</v>
      </c>
      <c r="C139" s="74" t="s">
        <v>298</v>
      </c>
      <c r="D139" s="74" t="s">
        <v>333</v>
      </c>
      <c r="E139" s="74" t="s">
        <v>294</v>
      </c>
      <c r="F139" s="78">
        <v>1720.82</v>
      </c>
      <c r="G139" s="78">
        <v>1720.82</v>
      </c>
      <c r="H139" s="78">
        <v>843</v>
      </c>
      <c r="I139" s="111">
        <f t="shared" si="31"/>
        <v>48.98827303262399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2.5">
      <c r="A140" s="98" t="s">
        <v>258</v>
      </c>
      <c r="B140" s="81">
        <v>600</v>
      </c>
      <c r="C140" s="74" t="s">
        <v>298</v>
      </c>
      <c r="D140" s="74" t="s">
        <v>333</v>
      </c>
      <c r="E140" s="74" t="s">
        <v>257</v>
      </c>
      <c r="F140" s="78">
        <f aca="true" t="shared" si="33" ref="F140:H141">F141</f>
        <v>1488.73</v>
      </c>
      <c r="G140" s="78">
        <f t="shared" si="33"/>
        <v>794.99</v>
      </c>
      <c r="H140" s="78">
        <f t="shared" si="33"/>
        <v>166.74</v>
      </c>
      <c r="I140" s="111">
        <f t="shared" si="31"/>
        <v>20.97384872765695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3.75">
      <c r="A141" s="98" t="s">
        <v>259</v>
      </c>
      <c r="B141" s="81">
        <v>600</v>
      </c>
      <c r="C141" s="74" t="s">
        <v>298</v>
      </c>
      <c r="D141" s="74" t="s">
        <v>333</v>
      </c>
      <c r="E141" s="74" t="s">
        <v>238</v>
      </c>
      <c r="F141" s="78">
        <f t="shared" si="33"/>
        <v>1488.73</v>
      </c>
      <c r="G141" s="78">
        <f t="shared" si="33"/>
        <v>794.99</v>
      </c>
      <c r="H141" s="78">
        <f t="shared" si="33"/>
        <v>166.74</v>
      </c>
      <c r="I141" s="111">
        <f t="shared" si="31"/>
        <v>20.97384872765695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3.75">
      <c r="A142" s="96" t="s">
        <v>45</v>
      </c>
      <c r="B142" s="81">
        <v>600</v>
      </c>
      <c r="C142" s="74" t="s">
        <v>298</v>
      </c>
      <c r="D142" s="74" t="s">
        <v>333</v>
      </c>
      <c r="E142" s="74" t="s">
        <v>295</v>
      </c>
      <c r="F142" s="78">
        <v>1488.73</v>
      </c>
      <c r="G142" s="78">
        <v>794.99</v>
      </c>
      <c r="H142" s="78">
        <v>166.74</v>
      </c>
      <c r="I142" s="111">
        <f t="shared" si="31"/>
        <v>20.97384872765695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3.75">
      <c r="A143" s="99" t="s">
        <v>369</v>
      </c>
      <c r="B143" s="81">
        <v>600</v>
      </c>
      <c r="C143" s="74" t="s">
        <v>298</v>
      </c>
      <c r="D143" s="74" t="s">
        <v>333</v>
      </c>
      <c r="E143" s="74" t="s">
        <v>367</v>
      </c>
      <c r="F143" s="78">
        <f aca="true" t="shared" si="34" ref="F143:H144">F144</f>
        <v>136.35</v>
      </c>
      <c r="G143" s="78">
        <f t="shared" si="34"/>
        <v>136.35</v>
      </c>
      <c r="H143" s="78">
        <f t="shared" si="34"/>
        <v>0</v>
      </c>
      <c r="I143" s="111">
        <f t="shared" si="31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99" t="s">
        <v>370</v>
      </c>
      <c r="B144" s="81">
        <v>600</v>
      </c>
      <c r="C144" s="74" t="s">
        <v>298</v>
      </c>
      <c r="D144" s="74" t="s">
        <v>333</v>
      </c>
      <c r="E144" s="74" t="s">
        <v>368</v>
      </c>
      <c r="F144" s="78">
        <f t="shared" si="34"/>
        <v>136.35</v>
      </c>
      <c r="G144" s="78">
        <f t="shared" si="34"/>
        <v>136.35</v>
      </c>
      <c r="H144" s="78">
        <f t="shared" si="34"/>
        <v>0</v>
      </c>
      <c r="I144" s="111">
        <f t="shared" si="31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3" customHeight="1">
      <c r="A145" s="99" t="s">
        <v>371</v>
      </c>
      <c r="B145" s="81">
        <v>600</v>
      </c>
      <c r="C145" s="74" t="s">
        <v>298</v>
      </c>
      <c r="D145" s="74" t="s">
        <v>333</v>
      </c>
      <c r="E145" s="74" t="s">
        <v>366</v>
      </c>
      <c r="F145" s="78">
        <v>136.35</v>
      </c>
      <c r="G145" s="78">
        <v>136.35</v>
      </c>
      <c r="H145" s="78">
        <v>0</v>
      </c>
      <c r="I145" s="111">
        <f t="shared" si="31"/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3" customHeight="1">
      <c r="A146" s="108" t="s">
        <v>442</v>
      </c>
      <c r="B146" s="81">
        <v>600</v>
      </c>
      <c r="C146" s="74" t="s">
        <v>297</v>
      </c>
      <c r="D146" s="74" t="s">
        <v>441</v>
      </c>
      <c r="E146" s="74"/>
      <c r="F146" s="78">
        <f aca="true" t="shared" si="35" ref="F146:H148">F147</f>
        <v>0</v>
      </c>
      <c r="G146" s="78">
        <f t="shared" si="35"/>
        <v>324.35</v>
      </c>
      <c r="H146" s="78">
        <f t="shared" si="35"/>
        <v>99.56</v>
      </c>
      <c r="I146" s="111">
        <f t="shared" si="31"/>
        <v>30.695236627100353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3" customHeight="1">
      <c r="A147" s="158" t="s">
        <v>289</v>
      </c>
      <c r="B147" s="81">
        <v>600</v>
      </c>
      <c r="C147" s="74" t="s">
        <v>297</v>
      </c>
      <c r="D147" s="74" t="s">
        <v>441</v>
      </c>
      <c r="E147" s="74" t="s">
        <v>236</v>
      </c>
      <c r="F147" s="78">
        <f t="shared" si="35"/>
        <v>0</v>
      </c>
      <c r="G147" s="78">
        <f t="shared" si="35"/>
        <v>324.35</v>
      </c>
      <c r="H147" s="78">
        <f t="shared" si="35"/>
        <v>99.56</v>
      </c>
      <c r="I147" s="111">
        <f t="shared" si="31"/>
        <v>30.695236627100353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1" customHeight="1">
      <c r="A148" s="158" t="s">
        <v>290</v>
      </c>
      <c r="B148" s="81">
        <v>600</v>
      </c>
      <c r="C148" s="74" t="s">
        <v>297</v>
      </c>
      <c r="D148" s="74" t="s">
        <v>441</v>
      </c>
      <c r="E148" s="74" t="s">
        <v>212</v>
      </c>
      <c r="F148" s="78">
        <f t="shared" si="35"/>
        <v>0</v>
      </c>
      <c r="G148" s="78">
        <f t="shared" si="35"/>
        <v>324.35</v>
      </c>
      <c r="H148" s="78">
        <f t="shared" si="35"/>
        <v>99.56</v>
      </c>
      <c r="I148" s="111">
        <f t="shared" si="31"/>
        <v>30.695236627100353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0.75" customHeight="1">
      <c r="A149" s="108" t="s">
        <v>349</v>
      </c>
      <c r="B149" s="81">
        <v>600</v>
      </c>
      <c r="C149" s="74" t="s">
        <v>298</v>
      </c>
      <c r="D149" s="74" t="s">
        <v>441</v>
      </c>
      <c r="E149" s="74" t="s">
        <v>294</v>
      </c>
      <c r="F149" s="78">
        <v>0</v>
      </c>
      <c r="G149" s="78">
        <v>324.35</v>
      </c>
      <c r="H149" s="78">
        <v>99.56</v>
      </c>
      <c r="I149" s="111">
        <f t="shared" si="31"/>
        <v>30.695236627100353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1.75" customHeight="1">
      <c r="A150" s="96" t="s">
        <v>342</v>
      </c>
      <c r="B150" s="81">
        <v>600</v>
      </c>
      <c r="C150" s="74" t="s">
        <v>298</v>
      </c>
      <c r="D150" s="74" t="s">
        <v>304</v>
      </c>
      <c r="E150" s="74"/>
      <c r="F150" s="78">
        <f aca="true" t="shared" si="36" ref="F150:H154">F151</f>
        <v>0</v>
      </c>
      <c r="G150" s="78">
        <f t="shared" si="36"/>
        <v>20</v>
      </c>
      <c r="H150" s="78">
        <f t="shared" si="36"/>
        <v>0</v>
      </c>
      <c r="I150" s="111">
        <f t="shared" si="31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0.25" customHeight="1">
      <c r="A151" s="96" t="s">
        <v>443</v>
      </c>
      <c r="B151" s="81">
        <v>600</v>
      </c>
      <c r="C151" s="74" t="s">
        <v>298</v>
      </c>
      <c r="D151" s="74" t="s">
        <v>308</v>
      </c>
      <c r="E151" s="74"/>
      <c r="F151" s="78">
        <f t="shared" si="36"/>
        <v>0</v>
      </c>
      <c r="G151" s="78">
        <f t="shared" si="36"/>
        <v>20</v>
      </c>
      <c r="H151" s="78">
        <f t="shared" si="36"/>
        <v>0</v>
      </c>
      <c r="I151" s="111">
        <f t="shared" si="31"/>
        <v>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3" customHeight="1">
      <c r="A152" s="96" t="s">
        <v>444</v>
      </c>
      <c r="B152" s="81">
        <v>600</v>
      </c>
      <c r="C152" s="74" t="s">
        <v>298</v>
      </c>
      <c r="D152" s="74" t="s">
        <v>445</v>
      </c>
      <c r="E152" s="74"/>
      <c r="F152" s="78">
        <f t="shared" si="36"/>
        <v>0</v>
      </c>
      <c r="G152" s="78">
        <f t="shared" si="36"/>
        <v>20</v>
      </c>
      <c r="H152" s="78">
        <f t="shared" si="36"/>
        <v>0</v>
      </c>
      <c r="I152" s="111">
        <f t="shared" si="31"/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1" customHeight="1">
      <c r="A153" s="98" t="s">
        <v>258</v>
      </c>
      <c r="B153" s="81">
        <v>600</v>
      </c>
      <c r="C153" s="74" t="s">
        <v>298</v>
      </c>
      <c r="D153" s="74" t="s">
        <v>445</v>
      </c>
      <c r="E153" s="74" t="s">
        <v>257</v>
      </c>
      <c r="F153" s="78">
        <f t="shared" si="36"/>
        <v>0</v>
      </c>
      <c r="G153" s="78">
        <f t="shared" si="36"/>
        <v>20</v>
      </c>
      <c r="H153" s="78">
        <f t="shared" si="36"/>
        <v>0</v>
      </c>
      <c r="I153" s="111">
        <f t="shared" si="31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9.5" customHeight="1">
      <c r="A154" s="98" t="s">
        <v>259</v>
      </c>
      <c r="B154" s="81">
        <v>600</v>
      </c>
      <c r="C154" s="74" t="s">
        <v>298</v>
      </c>
      <c r="D154" s="74" t="s">
        <v>445</v>
      </c>
      <c r="E154" s="74" t="s">
        <v>238</v>
      </c>
      <c r="F154" s="78">
        <f t="shared" si="36"/>
        <v>0</v>
      </c>
      <c r="G154" s="78">
        <f t="shared" si="36"/>
        <v>20</v>
      </c>
      <c r="H154" s="78">
        <f t="shared" si="36"/>
        <v>0</v>
      </c>
      <c r="I154" s="111">
        <f t="shared" si="31"/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1" customHeight="1">
      <c r="A155" s="96" t="s">
        <v>45</v>
      </c>
      <c r="B155" s="81">
        <v>600</v>
      </c>
      <c r="C155" s="74" t="s">
        <v>298</v>
      </c>
      <c r="D155" s="74" t="s">
        <v>445</v>
      </c>
      <c r="E155" s="74" t="s">
        <v>295</v>
      </c>
      <c r="F155" s="78">
        <v>0</v>
      </c>
      <c r="G155" s="78">
        <v>20</v>
      </c>
      <c r="H155" s="78">
        <v>0</v>
      </c>
      <c r="I155" s="111">
        <f t="shared" si="31"/>
        <v>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2.5">
      <c r="A156" s="99" t="s">
        <v>40</v>
      </c>
      <c r="B156" s="73" t="s">
        <v>215</v>
      </c>
      <c r="C156" s="74" t="s">
        <v>38</v>
      </c>
      <c r="D156" s="74"/>
      <c r="E156" s="74"/>
      <c r="F156" s="78">
        <f aca="true" t="shared" si="37" ref="F156:H160">F157</f>
        <v>0</v>
      </c>
      <c r="G156" s="78">
        <f t="shared" si="37"/>
        <v>29.29</v>
      </c>
      <c r="H156" s="78">
        <f t="shared" si="37"/>
        <v>0</v>
      </c>
      <c r="I156" s="111">
        <f t="shared" si="31"/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 customHeight="1">
      <c r="A157" s="99" t="s">
        <v>342</v>
      </c>
      <c r="B157" s="73" t="s">
        <v>215</v>
      </c>
      <c r="C157" s="74" t="s">
        <v>38</v>
      </c>
      <c r="D157" s="74" t="s">
        <v>304</v>
      </c>
      <c r="E157" s="74"/>
      <c r="F157" s="78">
        <f t="shared" si="37"/>
        <v>0</v>
      </c>
      <c r="G157" s="78">
        <f t="shared" si="37"/>
        <v>29.29</v>
      </c>
      <c r="H157" s="78">
        <f t="shared" si="37"/>
        <v>0</v>
      </c>
      <c r="I157" s="116">
        <f t="shared" si="31"/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2.5">
      <c r="A158" s="99" t="s">
        <v>345</v>
      </c>
      <c r="B158" s="73" t="s">
        <v>215</v>
      </c>
      <c r="C158" s="74" t="s">
        <v>38</v>
      </c>
      <c r="D158" s="74" t="s">
        <v>308</v>
      </c>
      <c r="E158" s="74"/>
      <c r="F158" s="78">
        <f t="shared" si="37"/>
        <v>0</v>
      </c>
      <c r="G158" s="78">
        <f t="shared" si="37"/>
        <v>29.29</v>
      </c>
      <c r="H158" s="78">
        <f t="shared" si="37"/>
        <v>0</v>
      </c>
      <c r="I158" s="111">
        <f t="shared" si="31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60" customHeight="1">
      <c r="A159" s="99" t="s">
        <v>41</v>
      </c>
      <c r="B159" s="73" t="s">
        <v>215</v>
      </c>
      <c r="C159" s="74" t="s">
        <v>38</v>
      </c>
      <c r="D159" s="74" t="s">
        <v>39</v>
      </c>
      <c r="E159" s="74"/>
      <c r="F159" s="78">
        <f t="shared" si="37"/>
        <v>0</v>
      </c>
      <c r="G159" s="78">
        <f t="shared" si="37"/>
        <v>29.29</v>
      </c>
      <c r="H159" s="78">
        <f t="shared" si="37"/>
        <v>0</v>
      </c>
      <c r="I159" s="111">
        <f t="shared" si="31"/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98" t="s">
        <v>36</v>
      </c>
      <c r="B160" s="73">
        <v>600</v>
      </c>
      <c r="C160" s="74" t="s">
        <v>38</v>
      </c>
      <c r="D160" s="74" t="s">
        <v>39</v>
      </c>
      <c r="E160" s="74" t="s">
        <v>34</v>
      </c>
      <c r="F160" s="78">
        <f t="shared" si="37"/>
        <v>0</v>
      </c>
      <c r="G160" s="78">
        <f t="shared" si="37"/>
        <v>29.29</v>
      </c>
      <c r="H160" s="78">
        <f t="shared" si="37"/>
        <v>0</v>
      </c>
      <c r="I160" s="111"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69" t="s">
        <v>37</v>
      </c>
      <c r="B161" s="73">
        <v>600</v>
      </c>
      <c r="C161" s="74" t="s">
        <v>38</v>
      </c>
      <c r="D161" s="74" t="s">
        <v>39</v>
      </c>
      <c r="E161" s="74" t="s">
        <v>35</v>
      </c>
      <c r="F161" s="78">
        <v>0</v>
      </c>
      <c r="G161" s="78">
        <v>29.29</v>
      </c>
      <c r="H161" s="14">
        <v>0</v>
      </c>
      <c r="I161" s="111"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96" t="s">
        <v>384</v>
      </c>
      <c r="B162" s="81">
        <v>600</v>
      </c>
      <c r="C162" s="73" t="s">
        <v>385</v>
      </c>
      <c r="D162" s="73"/>
      <c r="E162" s="73"/>
      <c r="F162" s="79">
        <f aca="true" t="shared" si="38" ref="F162:G164">F163</f>
        <v>40</v>
      </c>
      <c r="G162" s="79">
        <f t="shared" si="38"/>
        <v>40</v>
      </c>
      <c r="H162" s="78">
        <f>H163</f>
        <v>0</v>
      </c>
      <c r="I162" s="111">
        <f>H162/G162*100</f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96" t="s">
        <v>386</v>
      </c>
      <c r="B163" s="81">
        <v>600</v>
      </c>
      <c r="C163" s="74" t="s">
        <v>387</v>
      </c>
      <c r="D163" s="74"/>
      <c r="E163" s="74"/>
      <c r="F163" s="78">
        <f t="shared" si="38"/>
        <v>40</v>
      </c>
      <c r="G163" s="78">
        <f t="shared" si="38"/>
        <v>40</v>
      </c>
      <c r="H163" s="78">
        <f>H164</f>
        <v>0</v>
      </c>
      <c r="I163" s="111">
        <f>H163/G163*100</f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>
      <c r="A164" s="96" t="s">
        <v>342</v>
      </c>
      <c r="B164" s="81">
        <v>600</v>
      </c>
      <c r="C164" s="74" t="s">
        <v>387</v>
      </c>
      <c r="D164" s="74" t="s">
        <v>304</v>
      </c>
      <c r="E164" s="74"/>
      <c r="F164" s="78">
        <f t="shared" si="38"/>
        <v>40</v>
      </c>
      <c r="G164" s="78">
        <f t="shared" si="38"/>
        <v>40</v>
      </c>
      <c r="H164" s="78">
        <f>H165</f>
        <v>0</v>
      </c>
      <c r="I164" s="111">
        <f>H164/G164*100</f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4" customHeight="1">
      <c r="A165" s="96" t="s">
        <v>345</v>
      </c>
      <c r="B165" s="81">
        <v>600</v>
      </c>
      <c r="C165" s="74" t="s">
        <v>387</v>
      </c>
      <c r="D165" s="74" t="s">
        <v>308</v>
      </c>
      <c r="E165" s="74"/>
      <c r="F165" s="78">
        <f>F170</f>
        <v>40</v>
      </c>
      <c r="G165" s="78">
        <f>G170</f>
        <v>40</v>
      </c>
      <c r="H165" s="78">
        <v>0</v>
      </c>
      <c r="I165" s="111">
        <f>H165/G165*100</f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45">
      <c r="A166" s="96" t="s">
        <v>388</v>
      </c>
      <c r="B166" s="81">
        <v>600</v>
      </c>
      <c r="C166" s="74" t="s">
        <v>387</v>
      </c>
      <c r="D166" s="74" t="s">
        <v>9</v>
      </c>
      <c r="E166" s="74"/>
      <c r="F166" s="78">
        <f>F167</f>
        <v>0</v>
      </c>
      <c r="G166" s="78">
        <f aca="true" t="shared" si="39" ref="G166:H168">G167</f>
        <v>4.8</v>
      </c>
      <c r="H166" s="78">
        <f t="shared" si="39"/>
        <v>4.8</v>
      </c>
      <c r="I166" s="111"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2.5">
      <c r="A167" s="96" t="s">
        <v>258</v>
      </c>
      <c r="B167" s="81">
        <v>600</v>
      </c>
      <c r="C167" s="74" t="s">
        <v>387</v>
      </c>
      <c r="D167" s="74" t="s">
        <v>9</v>
      </c>
      <c r="E167" s="74" t="s">
        <v>257</v>
      </c>
      <c r="F167" s="78">
        <f>F168</f>
        <v>0</v>
      </c>
      <c r="G167" s="78">
        <f t="shared" si="39"/>
        <v>4.8</v>
      </c>
      <c r="H167" s="78">
        <f t="shared" si="39"/>
        <v>4.8</v>
      </c>
      <c r="I167" s="111">
        <f aca="true" t="shared" si="40" ref="I167:I196">H167/G167*100</f>
        <v>100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.75" customHeight="1">
      <c r="A168" s="96" t="s">
        <v>259</v>
      </c>
      <c r="B168" s="81">
        <v>600</v>
      </c>
      <c r="C168" s="74" t="s">
        <v>387</v>
      </c>
      <c r="D168" s="74" t="s">
        <v>9</v>
      </c>
      <c r="E168" s="74" t="s">
        <v>238</v>
      </c>
      <c r="F168" s="78">
        <f>F169</f>
        <v>0</v>
      </c>
      <c r="G168" s="78">
        <f t="shared" si="39"/>
        <v>4.8</v>
      </c>
      <c r="H168" s="78">
        <f t="shared" si="39"/>
        <v>4.8</v>
      </c>
      <c r="I168" s="111">
        <f t="shared" si="40"/>
        <v>100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9.5" customHeight="1">
      <c r="A169" s="96" t="s">
        <v>301</v>
      </c>
      <c r="B169" s="81">
        <v>600</v>
      </c>
      <c r="C169" s="74" t="s">
        <v>387</v>
      </c>
      <c r="D169" s="74" t="s">
        <v>9</v>
      </c>
      <c r="E169" s="74" t="s">
        <v>295</v>
      </c>
      <c r="F169" s="78">
        <v>0</v>
      </c>
      <c r="G169" s="78">
        <v>4.8</v>
      </c>
      <c r="H169" s="14">
        <v>4.8</v>
      </c>
      <c r="I169" s="111">
        <f t="shared" si="40"/>
        <v>100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3.75" customHeight="1">
      <c r="A170" s="96" t="s">
        <v>388</v>
      </c>
      <c r="B170" s="81">
        <v>600</v>
      </c>
      <c r="C170" s="74" t="s">
        <v>387</v>
      </c>
      <c r="D170" s="74" t="s">
        <v>389</v>
      </c>
      <c r="E170" s="74"/>
      <c r="F170" s="78">
        <f aca="true" t="shared" si="41" ref="F170:G172">F171</f>
        <v>40</v>
      </c>
      <c r="G170" s="78">
        <f t="shared" si="41"/>
        <v>40</v>
      </c>
      <c r="H170" s="78">
        <f>H171</f>
        <v>0</v>
      </c>
      <c r="I170" s="111">
        <f t="shared" si="40"/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2.5">
      <c r="A171" s="98" t="s">
        <v>258</v>
      </c>
      <c r="B171" s="81">
        <v>600</v>
      </c>
      <c r="C171" s="74" t="s">
        <v>387</v>
      </c>
      <c r="D171" s="74" t="s">
        <v>389</v>
      </c>
      <c r="E171" s="74" t="s">
        <v>257</v>
      </c>
      <c r="F171" s="78">
        <f t="shared" si="41"/>
        <v>40</v>
      </c>
      <c r="G171" s="78">
        <f t="shared" si="41"/>
        <v>40</v>
      </c>
      <c r="H171" s="78">
        <f>H172</f>
        <v>0</v>
      </c>
      <c r="I171" s="116">
        <f t="shared" si="40"/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 customHeight="1">
      <c r="A172" s="98" t="s">
        <v>259</v>
      </c>
      <c r="B172" s="81">
        <v>600</v>
      </c>
      <c r="C172" s="74" t="s">
        <v>387</v>
      </c>
      <c r="D172" s="74" t="s">
        <v>389</v>
      </c>
      <c r="E172" s="74" t="s">
        <v>238</v>
      </c>
      <c r="F172" s="78">
        <f t="shared" si="41"/>
        <v>40</v>
      </c>
      <c r="G172" s="78">
        <f t="shared" si="41"/>
        <v>40</v>
      </c>
      <c r="H172" s="78">
        <f>H173</f>
        <v>0</v>
      </c>
      <c r="I172" s="111">
        <f t="shared" si="40"/>
        <v>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9.5" customHeight="1">
      <c r="A173" s="96" t="s">
        <v>301</v>
      </c>
      <c r="B173" s="81">
        <v>600</v>
      </c>
      <c r="C173" s="74" t="s">
        <v>387</v>
      </c>
      <c r="D173" s="74" t="s">
        <v>389</v>
      </c>
      <c r="E173" s="74" t="s">
        <v>295</v>
      </c>
      <c r="F173" s="78">
        <v>40</v>
      </c>
      <c r="G173" s="78">
        <v>40</v>
      </c>
      <c r="H173" s="14">
        <v>0</v>
      </c>
      <c r="I173" s="111">
        <f t="shared" si="40"/>
        <v>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97" t="s">
        <v>177</v>
      </c>
      <c r="B174" s="81">
        <v>600</v>
      </c>
      <c r="C174" s="74">
        <v>1000</v>
      </c>
      <c r="D174" s="74"/>
      <c r="E174" s="74"/>
      <c r="F174" s="78">
        <f aca="true" t="shared" si="42" ref="F174:H180">F175</f>
        <v>41.21</v>
      </c>
      <c r="G174" s="78">
        <f t="shared" si="42"/>
        <v>41.21</v>
      </c>
      <c r="H174" s="78">
        <f t="shared" si="42"/>
        <v>8.09</v>
      </c>
      <c r="I174" s="111">
        <f t="shared" si="40"/>
        <v>19.631157486047073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00" t="s">
        <v>178</v>
      </c>
      <c r="B175" s="81">
        <v>600</v>
      </c>
      <c r="C175" s="74">
        <v>1001</v>
      </c>
      <c r="D175" s="73"/>
      <c r="E175" s="74"/>
      <c r="F175" s="78">
        <f t="shared" si="42"/>
        <v>41.21</v>
      </c>
      <c r="G175" s="78">
        <f t="shared" si="42"/>
        <v>41.21</v>
      </c>
      <c r="H175" s="78">
        <f t="shared" si="42"/>
        <v>8.09</v>
      </c>
      <c r="I175" s="111">
        <f t="shared" si="40"/>
        <v>19.631157486047073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 customHeight="1">
      <c r="A176" s="96" t="s">
        <v>342</v>
      </c>
      <c r="B176" s="81">
        <v>600</v>
      </c>
      <c r="C176" s="74">
        <v>1001</v>
      </c>
      <c r="D176" s="73" t="s">
        <v>304</v>
      </c>
      <c r="E176" s="80"/>
      <c r="F176" s="78">
        <f>F178</f>
        <v>41.21</v>
      </c>
      <c r="G176" s="78">
        <f>G178</f>
        <v>41.21</v>
      </c>
      <c r="H176" s="78">
        <f>H178</f>
        <v>8.09</v>
      </c>
      <c r="I176" s="111">
        <f t="shared" si="40"/>
        <v>19.631157486047073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05" t="s">
        <v>132</v>
      </c>
      <c r="B177" s="81">
        <v>600</v>
      </c>
      <c r="C177" s="74">
        <v>1001</v>
      </c>
      <c r="D177" s="73" t="s">
        <v>308</v>
      </c>
      <c r="E177" s="80"/>
      <c r="F177" s="78">
        <f>F178</f>
        <v>41.21</v>
      </c>
      <c r="G177" s="78">
        <f>G178</f>
        <v>41.21</v>
      </c>
      <c r="H177" s="78">
        <f>H178</f>
        <v>8.09</v>
      </c>
      <c r="I177" s="111">
        <f t="shared" si="40"/>
        <v>19.631157486047073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>
      <c r="A178" s="100" t="s">
        <v>348</v>
      </c>
      <c r="B178" s="81">
        <v>600</v>
      </c>
      <c r="C178" s="74">
        <v>1001</v>
      </c>
      <c r="D178" s="73" t="s">
        <v>312</v>
      </c>
      <c r="E178" s="74"/>
      <c r="F178" s="78">
        <f t="shared" si="42"/>
        <v>41.21</v>
      </c>
      <c r="G178" s="78">
        <f t="shared" si="42"/>
        <v>41.21</v>
      </c>
      <c r="H178" s="78">
        <f t="shared" si="42"/>
        <v>8.09</v>
      </c>
      <c r="I178" s="111">
        <f t="shared" si="40"/>
        <v>19.631157486047073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2.5">
      <c r="A179" s="97" t="s">
        <v>261</v>
      </c>
      <c r="B179" s="81">
        <v>600</v>
      </c>
      <c r="C179" s="73" t="s">
        <v>262</v>
      </c>
      <c r="D179" s="73" t="s">
        <v>312</v>
      </c>
      <c r="E179" s="73" t="s">
        <v>265</v>
      </c>
      <c r="F179" s="78">
        <f t="shared" si="42"/>
        <v>41.21</v>
      </c>
      <c r="G179" s="78">
        <f t="shared" si="42"/>
        <v>41.21</v>
      </c>
      <c r="H179" s="78">
        <f t="shared" si="42"/>
        <v>8.09</v>
      </c>
      <c r="I179" s="116">
        <f t="shared" si="40"/>
        <v>19.631157486047073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1.25" customHeight="1">
      <c r="A180" s="97" t="s">
        <v>263</v>
      </c>
      <c r="B180" s="81">
        <v>600</v>
      </c>
      <c r="C180" s="73" t="s">
        <v>262</v>
      </c>
      <c r="D180" s="73" t="s">
        <v>312</v>
      </c>
      <c r="E180" s="73" t="s">
        <v>264</v>
      </c>
      <c r="F180" s="78">
        <f t="shared" si="42"/>
        <v>41.21</v>
      </c>
      <c r="G180" s="78">
        <f t="shared" si="42"/>
        <v>41.21</v>
      </c>
      <c r="H180" s="78">
        <f t="shared" si="42"/>
        <v>8.09</v>
      </c>
      <c r="I180" s="111">
        <f t="shared" si="40"/>
        <v>19.631157486047073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03" t="s">
        <v>130</v>
      </c>
      <c r="B181" s="81">
        <v>600</v>
      </c>
      <c r="C181" s="73" t="s">
        <v>262</v>
      </c>
      <c r="D181" s="73" t="s">
        <v>312</v>
      </c>
      <c r="E181" s="73" t="s">
        <v>131</v>
      </c>
      <c r="F181" s="78">
        <v>41.21</v>
      </c>
      <c r="G181" s="78">
        <v>41.21</v>
      </c>
      <c r="H181" s="127">
        <v>8.09</v>
      </c>
      <c r="I181" s="111">
        <f t="shared" si="40"/>
        <v>19.631157486047073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04" t="s">
        <v>354</v>
      </c>
      <c r="B182" s="81">
        <v>600</v>
      </c>
      <c r="C182" s="73" t="s">
        <v>355</v>
      </c>
      <c r="D182" s="73"/>
      <c r="E182" s="73"/>
      <c r="F182" s="78">
        <f aca="true" t="shared" si="43" ref="F182:H188">F183</f>
        <v>10.4</v>
      </c>
      <c r="G182" s="78">
        <f t="shared" si="43"/>
        <v>10.4</v>
      </c>
      <c r="H182" s="78">
        <f t="shared" si="43"/>
        <v>0</v>
      </c>
      <c r="I182" s="111">
        <f t="shared" si="40"/>
        <v>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1" customHeight="1">
      <c r="A183" s="104" t="s">
        <v>356</v>
      </c>
      <c r="B183" s="81">
        <v>600</v>
      </c>
      <c r="C183" s="73" t="s">
        <v>357</v>
      </c>
      <c r="D183" s="73"/>
      <c r="E183" s="73"/>
      <c r="F183" s="78">
        <f t="shared" si="43"/>
        <v>10.4</v>
      </c>
      <c r="G183" s="78">
        <f t="shared" si="43"/>
        <v>10.4</v>
      </c>
      <c r="H183" s="78">
        <f t="shared" si="43"/>
        <v>0</v>
      </c>
      <c r="I183" s="111">
        <f t="shared" si="40"/>
        <v>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2.5">
      <c r="A184" s="96" t="s">
        <v>342</v>
      </c>
      <c r="B184" s="81">
        <v>600</v>
      </c>
      <c r="C184" s="74" t="s">
        <v>357</v>
      </c>
      <c r="D184" s="74" t="s">
        <v>304</v>
      </c>
      <c r="E184" s="74"/>
      <c r="F184" s="78">
        <f t="shared" si="43"/>
        <v>10.4</v>
      </c>
      <c r="G184" s="78">
        <f t="shared" si="43"/>
        <v>10.4</v>
      </c>
      <c r="H184" s="78">
        <f t="shared" si="43"/>
        <v>0</v>
      </c>
      <c r="I184" s="111">
        <f t="shared" si="40"/>
        <v>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2.5">
      <c r="A185" s="96" t="s">
        <v>345</v>
      </c>
      <c r="B185" s="81">
        <v>600</v>
      </c>
      <c r="C185" s="74" t="s">
        <v>357</v>
      </c>
      <c r="D185" s="74" t="s">
        <v>308</v>
      </c>
      <c r="E185" s="74"/>
      <c r="F185" s="78">
        <f t="shared" si="43"/>
        <v>10.4</v>
      </c>
      <c r="G185" s="78">
        <f t="shared" si="43"/>
        <v>10.4</v>
      </c>
      <c r="H185" s="78">
        <f t="shared" si="43"/>
        <v>0</v>
      </c>
      <c r="I185" s="111">
        <f t="shared" si="40"/>
        <v>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50.25" customHeight="1">
      <c r="A186" s="96" t="s">
        <v>358</v>
      </c>
      <c r="B186" s="81">
        <v>600</v>
      </c>
      <c r="C186" s="74" t="s">
        <v>357</v>
      </c>
      <c r="D186" s="74" t="s">
        <v>359</v>
      </c>
      <c r="E186" s="74"/>
      <c r="F186" s="78">
        <f t="shared" si="43"/>
        <v>10.4</v>
      </c>
      <c r="G186" s="78">
        <f t="shared" si="43"/>
        <v>10.4</v>
      </c>
      <c r="H186" s="78">
        <f t="shared" si="43"/>
        <v>0</v>
      </c>
      <c r="I186" s="111">
        <f t="shared" si="40"/>
        <v>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96" t="s">
        <v>360</v>
      </c>
      <c r="B187" s="81">
        <v>600</v>
      </c>
      <c r="C187" s="74" t="s">
        <v>357</v>
      </c>
      <c r="D187" s="74" t="s">
        <v>359</v>
      </c>
      <c r="E187" s="74" t="s">
        <v>361</v>
      </c>
      <c r="F187" s="78">
        <f t="shared" si="43"/>
        <v>10.4</v>
      </c>
      <c r="G187" s="78">
        <f t="shared" si="43"/>
        <v>10.4</v>
      </c>
      <c r="H187" s="78">
        <f t="shared" si="43"/>
        <v>0</v>
      </c>
      <c r="I187" s="116">
        <f t="shared" si="40"/>
        <v>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96" t="s">
        <v>362</v>
      </c>
      <c r="B188" s="81">
        <v>600</v>
      </c>
      <c r="C188" s="74" t="s">
        <v>357</v>
      </c>
      <c r="D188" s="74" t="s">
        <v>359</v>
      </c>
      <c r="E188" s="74" t="s">
        <v>363</v>
      </c>
      <c r="F188" s="78">
        <f t="shared" si="43"/>
        <v>10.4</v>
      </c>
      <c r="G188" s="78">
        <f t="shared" si="43"/>
        <v>10.4</v>
      </c>
      <c r="H188" s="78">
        <f t="shared" si="43"/>
        <v>0</v>
      </c>
      <c r="I188" s="111">
        <f t="shared" si="40"/>
        <v>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45">
      <c r="A189" s="96" t="s">
        <v>364</v>
      </c>
      <c r="B189" s="81">
        <v>600</v>
      </c>
      <c r="C189" s="74" t="s">
        <v>357</v>
      </c>
      <c r="D189" s="74" t="s">
        <v>359</v>
      </c>
      <c r="E189" s="74" t="s">
        <v>365</v>
      </c>
      <c r="F189" s="78">
        <v>10.4</v>
      </c>
      <c r="G189" s="78">
        <v>10.4</v>
      </c>
      <c r="H189" s="126">
        <v>0</v>
      </c>
      <c r="I189" s="111">
        <f t="shared" si="40"/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>
      <c r="A190" s="97" t="s">
        <v>253</v>
      </c>
      <c r="B190" s="81"/>
      <c r="C190" s="73"/>
      <c r="D190" s="73"/>
      <c r="E190" s="73"/>
      <c r="F190" s="78"/>
      <c r="G190" s="78"/>
      <c r="H190" s="124"/>
      <c r="I190" s="1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>
      <c r="A191" s="96" t="s">
        <v>342</v>
      </c>
      <c r="B191" s="81">
        <v>600</v>
      </c>
      <c r="C191" s="73" t="s">
        <v>159</v>
      </c>
      <c r="D191" s="73" t="s">
        <v>304</v>
      </c>
      <c r="E191" s="73"/>
      <c r="F191" s="78">
        <f aca="true" t="shared" si="44" ref="F191:H195">F192</f>
        <v>541.01</v>
      </c>
      <c r="G191" s="78">
        <f t="shared" si="44"/>
        <v>541.01</v>
      </c>
      <c r="H191" s="78">
        <f t="shared" si="44"/>
        <v>242.37</v>
      </c>
      <c r="I191" s="111">
        <f t="shared" si="40"/>
        <v>44.79954159812203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45">
      <c r="A192" s="96" t="s">
        <v>251</v>
      </c>
      <c r="B192" s="81">
        <v>600</v>
      </c>
      <c r="C192" s="73" t="s">
        <v>252</v>
      </c>
      <c r="D192" s="73" t="s">
        <v>305</v>
      </c>
      <c r="E192" s="73"/>
      <c r="F192" s="79">
        <f t="shared" si="44"/>
        <v>541.01</v>
      </c>
      <c r="G192" s="79">
        <f t="shared" si="44"/>
        <v>541.01</v>
      </c>
      <c r="H192" s="79">
        <f t="shared" si="44"/>
        <v>242.37</v>
      </c>
      <c r="I192" s="111">
        <f t="shared" si="40"/>
        <v>44.79954159812203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56.25" customHeight="1">
      <c r="A193" s="96" t="s">
        <v>346</v>
      </c>
      <c r="B193" s="81">
        <v>600</v>
      </c>
      <c r="C193" s="73" t="s">
        <v>252</v>
      </c>
      <c r="D193" s="73" t="s">
        <v>303</v>
      </c>
      <c r="E193" s="73"/>
      <c r="F193" s="79">
        <f t="shared" si="44"/>
        <v>541.01</v>
      </c>
      <c r="G193" s="79">
        <f t="shared" si="44"/>
        <v>541.01</v>
      </c>
      <c r="H193" s="79">
        <f t="shared" si="44"/>
        <v>242.37</v>
      </c>
      <c r="I193" s="111">
        <f t="shared" si="40"/>
        <v>44.79954159812203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55.5" customHeight="1">
      <c r="A194" s="96" t="s">
        <v>249</v>
      </c>
      <c r="B194" s="81">
        <v>600</v>
      </c>
      <c r="C194" s="73" t="s">
        <v>252</v>
      </c>
      <c r="D194" s="73" t="s">
        <v>303</v>
      </c>
      <c r="E194" s="73" t="s">
        <v>236</v>
      </c>
      <c r="F194" s="78">
        <f t="shared" si="44"/>
        <v>541.01</v>
      </c>
      <c r="G194" s="78">
        <f t="shared" si="44"/>
        <v>541.01</v>
      </c>
      <c r="H194" s="78">
        <f t="shared" si="44"/>
        <v>242.37</v>
      </c>
      <c r="I194" s="111">
        <f t="shared" si="40"/>
        <v>44.79954159812203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2.5">
      <c r="A195" s="96" t="s">
        <v>248</v>
      </c>
      <c r="B195" s="81">
        <v>600</v>
      </c>
      <c r="C195" s="73" t="s">
        <v>252</v>
      </c>
      <c r="D195" s="73" t="s">
        <v>303</v>
      </c>
      <c r="E195" s="73" t="s">
        <v>212</v>
      </c>
      <c r="F195" s="78">
        <f t="shared" si="44"/>
        <v>541.01</v>
      </c>
      <c r="G195" s="78">
        <f t="shared" si="44"/>
        <v>541.01</v>
      </c>
      <c r="H195" s="78">
        <f t="shared" si="44"/>
        <v>242.37</v>
      </c>
      <c r="I195" s="111">
        <f t="shared" si="40"/>
        <v>44.79954159812203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3.75" customHeight="1">
      <c r="A196" s="96" t="s">
        <v>349</v>
      </c>
      <c r="B196" s="81">
        <v>600</v>
      </c>
      <c r="C196" s="73" t="s">
        <v>252</v>
      </c>
      <c r="D196" s="73" t="s">
        <v>303</v>
      </c>
      <c r="E196" s="73" t="s">
        <v>294</v>
      </c>
      <c r="F196" s="78">
        <v>541.01</v>
      </c>
      <c r="G196" s="78">
        <v>541.01</v>
      </c>
      <c r="H196" s="14">
        <v>242.37</v>
      </c>
      <c r="I196" s="111">
        <f t="shared" si="40"/>
        <v>44.79954159812203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>
      <c r="A197" s="95" t="s">
        <v>225</v>
      </c>
      <c r="B197" s="81">
        <v>600</v>
      </c>
      <c r="C197" s="74" t="s">
        <v>281</v>
      </c>
      <c r="D197" s="74"/>
      <c r="E197" s="74"/>
      <c r="F197" s="78">
        <f>F199+F207</f>
        <v>10698.82</v>
      </c>
      <c r="G197" s="78">
        <f>G199+G207</f>
        <v>10698.82</v>
      </c>
      <c r="H197" s="78">
        <f>H199+H207</f>
        <v>5180</v>
      </c>
      <c r="I197" s="111">
        <f aca="true" t="shared" si="45" ref="I197:I203">H197/G197*100</f>
        <v>48.41655434898428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>
      <c r="A198" s="95" t="s">
        <v>286</v>
      </c>
      <c r="B198" s="81"/>
      <c r="C198" s="74"/>
      <c r="D198" s="74"/>
      <c r="E198" s="74"/>
      <c r="F198" s="78"/>
      <c r="G198" s="78"/>
      <c r="H198" s="106"/>
      <c r="I198" s="1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>
      <c r="A199" s="95" t="s">
        <v>179</v>
      </c>
      <c r="B199" s="81">
        <v>600</v>
      </c>
      <c r="C199" s="74" t="s">
        <v>282</v>
      </c>
      <c r="D199" s="74"/>
      <c r="E199" s="74"/>
      <c r="F199" s="78">
        <f aca="true" t="shared" si="46" ref="F199:H204">F200</f>
        <v>5991.77</v>
      </c>
      <c r="G199" s="78">
        <f t="shared" si="46"/>
        <v>5991.77</v>
      </c>
      <c r="H199" s="78">
        <f t="shared" si="46"/>
        <v>2890</v>
      </c>
      <c r="I199" s="111">
        <f t="shared" si="45"/>
        <v>48.23282602636616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45">
      <c r="A200" s="95" t="s">
        <v>419</v>
      </c>
      <c r="B200" s="81">
        <v>600</v>
      </c>
      <c r="C200" s="74" t="s">
        <v>282</v>
      </c>
      <c r="D200" s="74" t="s">
        <v>311</v>
      </c>
      <c r="E200" s="74"/>
      <c r="F200" s="78">
        <f>F201</f>
        <v>5991.77</v>
      </c>
      <c r="G200" s="78">
        <f>G201</f>
        <v>5991.77</v>
      </c>
      <c r="H200" s="78">
        <f>H201</f>
        <v>2890</v>
      </c>
      <c r="I200" s="111">
        <f t="shared" si="45"/>
        <v>48.23282602636616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8.5" customHeight="1">
      <c r="A201" s="95" t="s">
        <v>420</v>
      </c>
      <c r="B201" s="81">
        <v>600</v>
      </c>
      <c r="C201" s="74" t="s">
        <v>282</v>
      </c>
      <c r="D201" s="74" t="s">
        <v>313</v>
      </c>
      <c r="E201" s="74"/>
      <c r="F201" s="78">
        <f t="shared" si="46"/>
        <v>5991.77</v>
      </c>
      <c r="G201" s="78">
        <f t="shared" si="46"/>
        <v>5991.77</v>
      </c>
      <c r="H201" s="78">
        <f t="shared" si="46"/>
        <v>2890</v>
      </c>
      <c r="I201" s="111">
        <f t="shared" si="45"/>
        <v>48.23282602636616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81" customHeight="1">
      <c r="A202" s="95" t="s">
        <v>421</v>
      </c>
      <c r="B202" s="81">
        <v>600</v>
      </c>
      <c r="C202" s="74" t="s">
        <v>282</v>
      </c>
      <c r="D202" s="74" t="s">
        <v>313</v>
      </c>
      <c r="E202" s="74"/>
      <c r="F202" s="78">
        <f t="shared" si="46"/>
        <v>5991.77</v>
      </c>
      <c r="G202" s="78">
        <f t="shared" si="46"/>
        <v>5991.77</v>
      </c>
      <c r="H202" s="78">
        <f t="shared" si="46"/>
        <v>2890</v>
      </c>
      <c r="I202" s="111">
        <f t="shared" si="45"/>
        <v>48.23282602636616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3.75">
      <c r="A203" s="95" t="s">
        <v>283</v>
      </c>
      <c r="B203" s="81">
        <v>600</v>
      </c>
      <c r="C203" s="74" t="s">
        <v>282</v>
      </c>
      <c r="D203" s="74" t="s">
        <v>313</v>
      </c>
      <c r="E203" s="74" t="s">
        <v>215</v>
      </c>
      <c r="F203" s="78">
        <f t="shared" si="46"/>
        <v>5991.77</v>
      </c>
      <c r="G203" s="78">
        <f t="shared" si="46"/>
        <v>5991.77</v>
      </c>
      <c r="H203" s="78">
        <f t="shared" si="46"/>
        <v>2890</v>
      </c>
      <c r="I203" s="111">
        <f t="shared" si="45"/>
        <v>48.23282602636616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>
      <c r="A204" s="95" t="s">
        <v>284</v>
      </c>
      <c r="B204" s="81">
        <v>600</v>
      </c>
      <c r="C204" s="74" t="s">
        <v>282</v>
      </c>
      <c r="D204" s="74" t="s">
        <v>313</v>
      </c>
      <c r="E204" s="74" t="s">
        <v>285</v>
      </c>
      <c r="F204" s="78">
        <f t="shared" si="46"/>
        <v>5991.77</v>
      </c>
      <c r="G204" s="78">
        <f t="shared" si="46"/>
        <v>5991.77</v>
      </c>
      <c r="H204" s="78">
        <f t="shared" si="46"/>
        <v>2890</v>
      </c>
      <c r="I204" s="111">
        <f aca="true" t="shared" si="47" ref="I204:I214">H204/G204*100</f>
        <v>48.23282602636616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45">
      <c r="A205" s="95" t="s">
        <v>300</v>
      </c>
      <c r="B205" s="81">
        <v>600</v>
      </c>
      <c r="C205" s="74" t="s">
        <v>282</v>
      </c>
      <c r="D205" s="74" t="s">
        <v>313</v>
      </c>
      <c r="E205" s="74" t="s">
        <v>299</v>
      </c>
      <c r="F205" s="78">
        <v>5991.77</v>
      </c>
      <c r="G205" s="78">
        <v>5991.77</v>
      </c>
      <c r="H205" s="78">
        <v>2890</v>
      </c>
      <c r="I205" s="111">
        <f t="shared" si="47"/>
        <v>48.23282602636616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1.75" customHeight="1">
      <c r="A206" s="95" t="s">
        <v>254</v>
      </c>
      <c r="B206" s="81" t="s">
        <v>221</v>
      </c>
      <c r="C206" s="74"/>
      <c r="D206" s="74"/>
      <c r="E206" s="74"/>
      <c r="F206" s="78"/>
      <c r="G206" s="78"/>
      <c r="H206" s="106"/>
      <c r="I206" s="10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0.5" customHeight="1">
      <c r="A207" s="95" t="s">
        <v>179</v>
      </c>
      <c r="B207" s="81">
        <v>600</v>
      </c>
      <c r="C207" s="74" t="s">
        <v>282</v>
      </c>
      <c r="D207" s="74"/>
      <c r="E207" s="74"/>
      <c r="F207" s="78">
        <f aca="true" t="shared" si="48" ref="F207:H212">F208</f>
        <v>4707.05</v>
      </c>
      <c r="G207" s="78">
        <f t="shared" si="48"/>
        <v>4707.05</v>
      </c>
      <c r="H207" s="78">
        <f t="shared" si="48"/>
        <v>2290</v>
      </c>
      <c r="I207" s="111">
        <f t="shared" si="47"/>
        <v>48.650428612400546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45">
      <c r="A208" s="95" t="s">
        <v>419</v>
      </c>
      <c r="B208" s="81">
        <v>600</v>
      </c>
      <c r="C208" s="74" t="s">
        <v>282</v>
      </c>
      <c r="D208" s="74" t="s">
        <v>311</v>
      </c>
      <c r="E208" s="74"/>
      <c r="F208" s="78">
        <f t="shared" si="48"/>
        <v>4707.05</v>
      </c>
      <c r="G208" s="78">
        <f t="shared" si="48"/>
        <v>4707.05</v>
      </c>
      <c r="H208" s="78">
        <f t="shared" si="48"/>
        <v>2290</v>
      </c>
      <c r="I208" s="111">
        <f t="shared" si="47"/>
        <v>48.650428612400546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45">
      <c r="A209" s="95" t="s">
        <v>422</v>
      </c>
      <c r="B209" s="81">
        <v>600</v>
      </c>
      <c r="C209" s="74" t="s">
        <v>282</v>
      </c>
      <c r="D209" s="74" t="s">
        <v>310</v>
      </c>
      <c r="E209" s="74"/>
      <c r="F209" s="78">
        <f t="shared" si="48"/>
        <v>4707.05</v>
      </c>
      <c r="G209" s="78">
        <f t="shared" si="48"/>
        <v>4707.05</v>
      </c>
      <c r="H209" s="78">
        <f t="shared" si="48"/>
        <v>2290</v>
      </c>
      <c r="I209" s="160">
        <f t="shared" si="47"/>
        <v>48.650428612400546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85.5" customHeight="1">
      <c r="A210" s="96" t="s">
        <v>423</v>
      </c>
      <c r="B210" s="81">
        <v>600</v>
      </c>
      <c r="C210" s="74" t="s">
        <v>282</v>
      </c>
      <c r="D210" s="74" t="s">
        <v>310</v>
      </c>
      <c r="E210" s="74"/>
      <c r="F210" s="78">
        <f t="shared" si="48"/>
        <v>4707.05</v>
      </c>
      <c r="G210" s="78">
        <f t="shared" si="48"/>
        <v>4707.05</v>
      </c>
      <c r="H210" s="78">
        <f t="shared" si="48"/>
        <v>2290</v>
      </c>
      <c r="I210" s="160">
        <f t="shared" si="47"/>
        <v>48.650428612400546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9" ht="33.75">
      <c r="A211" s="95" t="s">
        <v>283</v>
      </c>
      <c r="B211" s="81">
        <v>600</v>
      </c>
      <c r="C211" s="74" t="s">
        <v>282</v>
      </c>
      <c r="D211" s="74" t="s">
        <v>310</v>
      </c>
      <c r="E211" s="74" t="s">
        <v>215</v>
      </c>
      <c r="F211" s="78">
        <f t="shared" si="48"/>
        <v>4707.05</v>
      </c>
      <c r="G211" s="78">
        <f t="shared" si="48"/>
        <v>4707.05</v>
      </c>
      <c r="H211" s="78">
        <f t="shared" si="48"/>
        <v>2290</v>
      </c>
      <c r="I211" s="111">
        <f t="shared" si="47"/>
        <v>48.650428612400546</v>
      </c>
    </row>
    <row r="212" spans="1:9" ht="12.75">
      <c r="A212" s="95" t="s">
        <v>284</v>
      </c>
      <c r="B212" s="81">
        <v>600</v>
      </c>
      <c r="C212" s="74" t="s">
        <v>282</v>
      </c>
      <c r="D212" s="74" t="s">
        <v>310</v>
      </c>
      <c r="E212" s="74" t="s">
        <v>285</v>
      </c>
      <c r="F212" s="78">
        <f t="shared" si="48"/>
        <v>4707.05</v>
      </c>
      <c r="G212" s="78">
        <f t="shared" si="48"/>
        <v>4707.05</v>
      </c>
      <c r="H212" s="78">
        <f t="shared" si="48"/>
        <v>2290</v>
      </c>
      <c r="I212" s="111">
        <f t="shared" si="47"/>
        <v>48.650428612400546</v>
      </c>
    </row>
    <row r="213" spans="1:9" ht="45">
      <c r="A213" s="95" t="s">
        <v>300</v>
      </c>
      <c r="B213" s="81">
        <v>600</v>
      </c>
      <c r="C213" s="74" t="s">
        <v>282</v>
      </c>
      <c r="D213" s="74" t="s">
        <v>310</v>
      </c>
      <c r="E213" s="74" t="s">
        <v>299</v>
      </c>
      <c r="F213" s="78">
        <v>4707.05</v>
      </c>
      <c r="G213" s="78">
        <v>4707.05</v>
      </c>
      <c r="H213" s="78">
        <v>2290</v>
      </c>
      <c r="I213" s="111">
        <f t="shared" si="47"/>
        <v>48.650428612400546</v>
      </c>
    </row>
    <row r="214" spans="1:9" ht="11.25" customHeight="1">
      <c r="A214" s="129" t="s">
        <v>135</v>
      </c>
      <c r="B214" s="72"/>
      <c r="C214" s="75"/>
      <c r="D214" s="75"/>
      <c r="E214" s="75"/>
      <c r="F214" s="78">
        <f>F7+F60+F71+F115+F174+F197+F162+F182</f>
        <v>23392.18</v>
      </c>
      <c r="G214" s="78">
        <f>G7+G60+G71+G115+G174+G197+G162+G182</f>
        <v>34216.39</v>
      </c>
      <c r="H214" s="78">
        <f>H7+H60+H71+H115+H174+H197+H162+H182</f>
        <v>9879.37</v>
      </c>
      <c r="I214" s="111">
        <f t="shared" si="47"/>
        <v>28.873209593414153</v>
      </c>
    </row>
    <row r="215" spans="1:6" ht="12.75">
      <c r="A215" s="18"/>
      <c r="B215" s="77"/>
      <c r="C215" s="17"/>
      <c r="D215" s="19"/>
      <c r="E215" s="19"/>
      <c r="F215" s="21"/>
    </row>
    <row r="216" spans="1:6" ht="12.75">
      <c r="A216" s="6"/>
      <c r="B216" s="6"/>
      <c r="C216" s="6"/>
      <c r="D216" s="82"/>
      <c r="E216" s="82"/>
      <c r="F216" s="85"/>
    </row>
    <row r="217" spans="1:6" ht="12.75">
      <c r="A217" s="83"/>
      <c r="B217" s="6"/>
      <c r="C217" s="84"/>
      <c r="D217" s="13"/>
      <c r="E217" s="13"/>
      <c r="F217" s="13"/>
    </row>
    <row r="218" spans="1:6" ht="12.75">
      <c r="A218" s="83"/>
      <c r="B218" s="6"/>
      <c r="C218" s="84"/>
      <c r="D218" s="13"/>
      <c r="E218" s="13"/>
      <c r="F218" s="13"/>
    </row>
    <row r="219" spans="1:6" ht="12.75">
      <c r="A219" s="20"/>
      <c r="B219" s="20"/>
      <c r="C219" s="1"/>
      <c r="D219" s="1"/>
      <c r="E219" s="1"/>
      <c r="F219" s="1"/>
    </row>
    <row r="220" spans="1:2" ht="12.75">
      <c r="A220" s="20"/>
      <c r="B220" s="20"/>
    </row>
    <row r="222" spans="1:2" ht="12.75">
      <c r="A222" s="20"/>
      <c r="B222" s="20"/>
    </row>
    <row r="223" spans="1:2" ht="12.75">
      <c r="A223" s="20"/>
      <c r="B223" s="20"/>
    </row>
    <row r="224" spans="1:7" ht="12.75">
      <c r="A224" s="6"/>
      <c r="B224" s="6"/>
      <c r="C224" s="18"/>
      <c r="D224" s="6"/>
      <c r="E224" s="13"/>
      <c r="F224" s="21"/>
      <c r="G224" s="1"/>
    </row>
    <row r="225" spans="1:7" ht="12.75">
      <c r="A225" s="6"/>
      <c r="B225" s="6"/>
      <c r="C225" s="18"/>
      <c r="D225" s="6"/>
      <c r="E225" s="13"/>
      <c r="F225" s="6"/>
      <c r="G225" s="1"/>
    </row>
    <row r="226" spans="1:7" ht="12.75">
      <c r="A226" s="6"/>
      <c r="B226" s="6"/>
      <c r="C226" s="18"/>
      <c r="D226" s="6"/>
      <c r="E226" s="13"/>
      <c r="F226" s="21"/>
      <c r="G226" s="1"/>
    </row>
    <row r="227" spans="1:7" ht="12.75">
      <c r="A227" s="6"/>
      <c r="B227" s="6"/>
      <c r="C227" s="18"/>
      <c r="D227" s="6"/>
      <c r="E227" s="13"/>
      <c r="F227" s="6"/>
      <c r="G227" s="1"/>
    </row>
    <row r="228" spans="1:9" ht="12.75">
      <c r="A228" s="6"/>
      <c r="B228" s="6"/>
      <c r="C228" s="18"/>
      <c r="D228" s="6"/>
      <c r="E228" s="13"/>
      <c r="F228" s="6"/>
      <c r="G228" s="128"/>
      <c r="H228" s="128"/>
      <c r="I228" s="118"/>
    </row>
    <row r="229" spans="1:7" ht="12.75">
      <c r="A229" s="6"/>
      <c r="B229" s="6"/>
      <c r="C229" s="18"/>
      <c r="D229" s="6"/>
      <c r="E229" s="13"/>
      <c r="F229" s="21"/>
      <c r="G229" s="1"/>
    </row>
    <row r="230" spans="1:7" ht="12.75">
      <c r="A230" s="6"/>
      <c r="B230" s="6"/>
      <c r="C230" s="18"/>
      <c r="D230" s="6"/>
      <c r="E230" s="13"/>
      <c r="F230" s="6"/>
      <c r="G230" s="1"/>
    </row>
    <row r="231" spans="1:7" ht="12.75">
      <c r="A231" s="6"/>
      <c r="B231" s="6"/>
      <c r="C231" s="13"/>
      <c r="D231" s="6"/>
      <c r="E231" s="13"/>
      <c r="F231" s="21"/>
      <c r="G231" s="1"/>
    </row>
    <row r="232" spans="1:7" ht="12.75">
      <c r="A232" s="6"/>
      <c r="B232" s="6"/>
      <c r="C232" s="18"/>
      <c r="D232" s="6"/>
      <c r="E232" s="13"/>
      <c r="F232" s="6"/>
      <c r="G232" s="1"/>
    </row>
    <row r="233" spans="1:7" ht="12.75">
      <c r="A233" s="6"/>
      <c r="B233" s="6"/>
      <c r="C233" s="13"/>
      <c r="D233" s="6"/>
      <c r="E233" s="13"/>
      <c r="F233" s="21"/>
      <c r="G233" s="1"/>
    </row>
    <row r="234" spans="1:7" ht="12.75">
      <c r="A234" s="6"/>
      <c r="B234" s="6"/>
      <c r="C234" s="13"/>
      <c r="D234" s="6"/>
      <c r="E234" s="13"/>
      <c r="F234" s="6"/>
      <c r="G234" s="1"/>
    </row>
    <row r="235" spans="1:7" ht="12.75">
      <c r="A235" s="6"/>
      <c r="B235" s="6"/>
      <c r="C235" s="13"/>
      <c r="D235" s="6"/>
      <c r="E235" s="13"/>
      <c r="F235" s="21"/>
      <c r="G235" s="1"/>
    </row>
    <row r="236" spans="1:7" ht="12.75">
      <c r="A236" s="6"/>
      <c r="B236" s="6"/>
      <c r="C236" s="13"/>
      <c r="D236" s="6"/>
      <c r="E236" s="13"/>
      <c r="F236" s="6"/>
      <c r="G236" s="1"/>
    </row>
  </sheetData>
  <sheetProtection/>
  <mergeCells count="9">
    <mergeCell ref="H3:H5"/>
    <mergeCell ref="I3:I5"/>
    <mergeCell ref="B3:B5"/>
    <mergeCell ref="A1:F1"/>
    <mergeCell ref="G3:G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61">
      <selection activeCell="A1" sqref="A1:I92"/>
    </sheetView>
  </sheetViews>
  <sheetFormatPr defaultColWidth="9.00390625" defaultRowHeight="12.75"/>
  <cols>
    <col min="4" max="4" width="25.625" style="0" customWidth="1"/>
    <col min="5" max="5" width="11.125" style="0" customWidth="1"/>
    <col min="6" max="6" width="8.25390625" style="0" customWidth="1"/>
    <col min="7" max="7" width="11.25390625" style="0" customWidth="1"/>
  </cols>
  <sheetData>
    <row r="1" spans="1:9" ht="12.75">
      <c r="A1" s="191" t="s">
        <v>446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192" t="s">
        <v>56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4" t="s">
        <v>447</v>
      </c>
      <c r="B3" s="3"/>
      <c r="C3" s="3"/>
      <c r="D3" s="3"/>
      <c r="E3" s="109"/>
      <c r="F3" s="109"/>
      <c r="G3" s="109"/>
      <c r="H3" s="109"/>
      <c r="I3" s="109"/>
    </row>
    <row r="4" spans="1:9" ht="12.75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30" t="s">
        <v>448</v>
      </c>
      <c r="B5" s="130"/>
      <c r="C5" s="130"/>
      <c r="D5" s="130"/>
      <c r="E5" s="130"/>
      <c r="F5" s="130"/>
      <c r="G5" s="130"/>
      <c r="H5" s="131"/>
      <c r="I5" s="107"/>
    </row>
    <row r="6" spans="1:9" ht="11.25" customHeight="1">
      <c r="A6" s="23" t="s">
        <v>57</v>
      </c>
      <c r="B6" s="130"/>
      <c r="C6" s="132">
        <v>0.302</v>
      </c>
      <c r="D6" s="130"/>
      <c r="E6" s="130"/>
      <c r="G6" s="130"/>
      <c r="H6" s="131"/>
      <c r="I6" s="107"/>
    </row>
    <row r="7" spans="1:8" ht="12.75">
      <c r="A7" s="130" t="s">
        <v>449</v>
      </c>
      <c r="B7" s="130"/>
      <c r="C7" s="130"/>
      <c r="D7" s="130"/>
      <c r="E7" s="130" t="s">
        <v>450</v>
      </c>
      <c r="F7" s="133">
        <v>0.376</v>
      </c>
      <c r="G7" s="130"/>
      <c r="H7" s="131"/>
    </row>
    <row r="8" spans="1:8" ht="12.75">
      <c r="A8" s="130" t="s">
        <v>58</v>
      </c>
      <c r="B8" s="130"/>
      <c r="C8" s="130"/>
      <c r="D8" s="130"/>
      <c r="E8" s="130"/>
      <c r="F8" s="133"/>
      <c r="G8" s="130"/>
      <c r="H8" s="131"/>
    </row>
    <row r="9" spans="1:8" ht="12.75">
      <c r="A9" s="130" t="s">
        <v>59</v>
      </c>
      <c r="B9" s="130"/>
      <c r="C9" s="130"/>
      <c r="D9" s="130"/>
      <c r="E9" s="130" t="s">
        <v>451</v>
      </c>
      <c r="F9" s="133">
        <v>0.562</v>
      </c>
      <c r="G9" s="130"/>
      <c r="H9" s="131"/>
    </row>
    <row r="10" spans="1:6" ht="12.75">
      <c r="A10" s="130" t="s">
        <v>63</v>
      </c>
      <c r="B10" s="130"/>
      <c r="C10" s="130"/>
      <c r="D10" s="130"/>
      <c r="E10" s="130" t="s">
        <v>452</v>
      </c>
      <c r="F10" s="133">
        <v>0.466</v>
      </c>
    </row>
    <row r="11" spans="1:8" ht="12.75">
      <c r="A11" s="130" t="s">
        <v>453</v>
      </c>
      <c r="B11" s="130"/>
      <c r="C11" s="130"/>
      <c r="D11" s="130"/>
      <c r="E11" s="130"/>
      <c r="F11" s="130"/>
      <c r="G11" s="130"/>
      <c r="H11" s="131"/>
    </row>
    <row r="12" spans="1:8" ht="12.75">
      <c r="A12" s="130" t="s">
        <v>64</v>
      </c>
      <c r="B12" s="130"/>
      <c r="C12" s="130"/>
      <c r="D12" s="130"/>
      <c r="E12" s="130" t="s">
        <v>454</v>
      </c>
      <c r="F12" s="133">
        <v>0.152</v>
      </c>
      <c r="G12" s="130"/>
      <c r="H12" s="131"/>
    </row>
    <row r="13" spans="1:8" ht="12.75">
      <c r="A13" s="130" t="s">
        <v>60</v>
      </c>
      <c r="B13" s="130"/>
      <c r="C13" s="130"/>
      <c r="D13" s="130"/>
      <c r="E13" s="130" t="s">
        <v>455</v>
      </c>
      <c r="F13" s="132">
        <v>0.796</v>
      </c>
      <c r="G13" s="130"/>
      <c r="H13" s="131"/>
    </row>
    <row r="14" spans="1:8" ht="12.75">
      <c r="A14" s="130" t="s">
        <v>65</v>
      </c>
      <c r="B14" s="130"/>
      <c r="C14" s="130"/>
      <c r="D14" s="130"/>
      <c r="E14" s="130"/>
      <c r="F14" s="130"/>
      <c r="G14" s="130"/>
      <c r="H14" s="131"/>
    </row>
    <row r="15" spans="1:8" ht="12.75">
      <c r="A15" s="130" t="s">
        <v>61</v>
      </c>
      <c r="B15" s="130"/>
      <c r="C15" s="130"/>
      <c r="D15" s="130"/>
      <c r="E15" s="130" t="s">
        <v>456</v>
      </c>
      <c r="F15" s="132">
        <v>0.335</v>
      </c>
      <c r="G15" s="130"/>
      <c r="H15" s="131"/>
    </row>
    <row r="16" ht="12.75">
      <c r="A16" s="130" t="s">
        <v>76</v>
      </c>
    </row>
    <row r="17" ht="12.75">
      <c r="A17" s="130" t="s">
        <v>73</v>
      </c>
    </row>
    <row r="18" ht="12.75">
      <c r="A18" s="23" t="s">
        <v>74</v>
      </c>
    </row>
    <row r="19" ht="12.75">
      <c r="A19" s="23"/>
    </row>
    <row r="20" spans="1:8" ht="12.75">
      <c r="A20" s="130" t="s">
        <v>78</v>
      </c>
      <c r="B20" s="130"/>
      <c r="C20" s="130"/>
      <c r="D20" s="130"/>
      <c r="E20" s="130" t="s">
        <v>457</v>
      </c>
      <c r="F20" s="133">
        <v>0.436</v>
      </c>
      <c r="H20" s="131"/>
    </row>
    <row r="21" spans="1:8" ht="12.75">
      <c r="A21" s="130" t="s">
        <v>79</v>
      </c>
      <c r="B21" s="130"/>
      <c r="C21" s="130"/>
      <c r="D21" s="130"/>
      <c r="E21" s="130"/>
      <c r="F21" s="130"/>
      <c r="G21" s="130"/>
      <c r="H21" s="131"/>
    </row>
    <row r="22" spans="1:9" ht="12.75">
      <c r="A22" s="130"/>
      <c r="B22" s="130"/>
      <c r="C22" s="130"/>
      <c r="D22" s="130"/>
      <c r="E22" s="130" t="s">
        <v>458</v>
      </c>
      <c r="F22" s="132">
        <v>0.2258</v>
      </c>
      <c r="G22" s="130" t="s">
        <v>80</v>
      </c>
      <c r="H22" s="131"/>
      <c r="I22" s="134"/>
    </row>
    <row r="23" spans="1:9" ht="12.75">
      <c r="A23" s="130" t="s">
        <v>81</v>
      </c>
      <c r="B23" s="130"/>
      <c r="C23" s="130"/>
      <c r="D23" s="130"/>
      <c r="E23" s="130"/>
      <c r="F23" s="132"/>
      <c r="G23" s="130"/>
      <c r="H23" s="131"/>
      <c r="I23" s="134"/>
    </row>
    <row r="24" spans="1:9" ht="12.75">
      <c r="A24" s="130" t="s">
        <v>77</v>
      </c>
      <c r="B24" s="130"/>
      <c r="C24" s="130"/>
      <c r="D24" s="130"/>
      <c r="E24" s="130" t="s">
        <v>66</v>
      </c>
      <c r="F24" s="132">
        <v>0.241</v>
      </c>
      <c r="G24" s="130" t="s">
        <v>80</v>
      </c>
      <c r="H24" s="131"/>
      <c r="I24" s="134"/>
    </row>
    <row r="25" spans="1:9" ht="12.75">
      <c r="A25" s="130" t="s">
        <v>460</v>
      </c>
      <c r="B25" s="130"/>
      <c r="C25" s="130"/>
      <c r="D25" s="130"/>
      <c r="E25" s="130"/>
      <c r="F25" s="130"/>
      <c r="G25" s="130"/>
      <c r="H25" s="131"/>
      <c r="I25" s="134"/>
    </row>
    <row r="26" spans="1:8" ht="12.75">
      <c r="A26" s="130" t="s">
        <v>221</v>
      </c>
      <c r="B26" s="130"/>
      <c r="C26" s="130"/>
      <c r="D26" s="130"/>
      <c r="E26" s="130" t="s">
        <v>459</v>
      </c>
      <c r="F26" s="132">
        <v>0.5</v>
      </c>
      <c r="G26" s="130"/>
      <c r="H26" s="131"/>
    </row>
    <row r="27" spans="1:8" ht="12.75">
      <c r="A27" s="130" t="s">
        <v>67</v>
      </c>
      <c r="B27" s="130"/>
      <c r="C27" s="130"/>
      <c r="D27" s="130"/>
      <c r="E27" s="130"/>
      <c r="F27" s="130"/>
      <c r="G27" s="130"/>
      <c r="H27" s="131"/>
    </row>
    <row r="28" spans="1:8" ht="12.75">
      <c r="A28" s="130"/>
      <c r="B28" s="130"/>
      <c r="C28" s="130"/>
      <c r="D28" s="130"/>
      <c r="E28" s="130" t="s">
        <v>461</v>
      </c>
      <c r="F28" s="132">
        <v>0.471</v>
      </c>
      <c r="G28" s="130"/>
      <c r="H28" s="131"/>
    </row>
    <row r="29" spans="1:7" ht="12.75">
      <c r="A29" s="130" t="s">
        <v>462</v>
      </c>
      <c r="B29" s="130"/>
      <c r="C29" s="130"/>
      <c r="D29" s="130"/>
      <c r="E29" s="130"/>
      <c r="F29" s="130"/>
      <c r="G29" s="130"/>
    </row>
    <row r="30" spans="2:7" ht="12.75">
      <c r="B30" s="130"/>
      <c r="C30" s="130"/>
      <c r="D30" s="130"/>
      <c r="E30" s="130" t="s">
        <v>464</v>
      </c>
      <c r="F30" s="133">
        <v>0.012</v>
      </c>
      <c r="G30" s="130" t="s">
        <v>463</v>
      </c>
    </row>
    <row r="31" spans="1:8" ht="48" customHeight="1">
      <c r="A31" s="190" t="s">
        <v>465</v>
      </c>
      <c r="B31" s="190"/>
      <c r="C31" s="190"/>
      <c r="D31" s="190"/>
      <c r="E31" s="190"/>
      <c r="F31" s="190"/>
      <c r="G31" s="190"/>
      <c r="H31" s="131"/>
    </row>
    <row r="32" spans="1:15" ht="12.75">
      <c r="A32" s="130" t="s">
        <v>466</v>
      </c>
      <c r="B32" s="130"/>
      <c r="C32" s="130"/>
      <c r="D32" s="130"/>
      <c r="E32" s="130"/>
      <c r="F32" s="130"/>
      <c r="G32" s="130"/>
      <c r="H32" s="23"/>
      <c r="I32" s="130"/>
      <c r="J32" s="130"/>
      <c r="K32" s="130"/>
      <c r="L32" s="130"/>
      <c r="M32" s="130"/>
      <c r="N32" s="132"/>
      <c r="O32" s="136"/>
    </row>
    <row r="33" spans="2:15" ht="12.75">
      <c r="B33" s="130"/>
      <c r="C33" s="130"/>
      <c r="D33" s="130"/>
      <c r="E33" s="130" t="s">
        <v>467</v>
      </c>
      <c r="F33" s="133">
        <v>0.495</v>
      </c>
      <c r="G33" s="130"/>
      <c r="H33" s="23"/>
      <c r="I33" s="137"/>
      <c r="J33" s="31"/>
      <c r="K33" s="31"/>
      <c r="L33" s="31"/>
      <c r="M33" s="23"/>
      <c r="N33" s="24"/>
      <c r="O33" s="130"/>
    </row>
    <row r="34" spans="1:15" ht="12.75">
      <c r="A34" s="137" t="s">
        <v>468</v>
      </c>
      <c r="B34" s="31"/>
      <c r="C34" s="31"/>
      <c r="D34" s="31"/>
      <c r="E34" s="23"/>
      <c r="F34" s="24"/>
      <c r="G34" s="138"/>
      <c r="H34" s="23"/>
      <c r="I34" s="130"/>
      <c r="J34" s="130"/>
      <c r="K34" s="130"/>
      <c r="L34" s="130"/>
      <c r="M34" s="23"/>
      <c r="N34" s="132"/>
      <c r="O34" s="23"/>
    </row>
    <row r="35" spans="1:15" ht="12.75">
      <c r="A35" s="138" t="s">
        <v>75</v>
      </c>
      <c r="B35" s="138"/>
      <c r="C35" s="138"/>
      <c r="D35" s="138"/>
      <c r="E35" s="23"/>
      <c r="F35" s="132"/>
      <c r="G35" s="23"/>
      <c r="H35" s="23"/>
      <c r="I35" s="137"/>
      <c r="J35" s="130"/>
      <c r="K35" s="130"/>
      <c r="L35" s="130"/>
      <c r="M35" s="23"/>
      <c r="N35" s="132"/>
      <c r="O35" s="130"/>
    </row>
    <row r="36" spans="9:15" ht="12.75">
      <c r="I36" s="137"/>
      <c r="J36" s="130"/>
      <c r="K36" s="130"/>
      <c r="L36" s="130"/>
      <c r="M36" s="2"/>
      <c r="N36" s="3"/>
      <c r="O36" s="130"/>
    </row>
    <row r="37" spans="1:15" ht="12.75">
      <c r="A37" s="130" t="s">
        <v>82</v>
      </c>
      <c r="B37" s="130"/>
      <c r="C37" s="130"/>
      <c r="D37" s="130"/>
      <c r="E37" s="130"/>
      <c r="F37" s="130"/>
      <c r="G37" s="130"/>
      <c r="H37" s="23"/>
      <c r="I37" s="137"/>
      <c r="J37" s="136"/>
      <c r="K37" s="136"/>
      <c r="L37" s="136"/>
      <c r="N37" s="161"/>
      <c r="O37" s="136"/>
    </row>
    <row r="38" spans="1:14" ht="12.75">
      <c r="A38" s="130" t="s">
        <v>469</v>
      </c>
      <c r="B38" s="130"/>
      <c r="C38" s="130"/>
      <c r="D38" s="130"/>
      <c r="E38" s="130"/>
      <c r="F38" s="130"/>
      <c r="G38" s="130"/>
      <c r="H38" s="23"/>
      <c r="I38" s="130"/>
      <c r="M38" s="23"/>
      <c r="N38" s="132"/>
    </row>
    <row r="39" spans="1:8" ht="12.75">
      <c r="A39" s="130" t="s">
        <v>470</v>
      </c>
      <c r="B39" s="130"/>
      <c r="C39" s="130"/>
      <c r="D39" s="130"/>
      <c r="E39" s="130"/>
      <c r="F39" s="130"/>
      <c r="G39" s="130"/>
      <c r="H39" s="23"/>
    </row>
    <row r="40" spans="1:7" ht="12.75">
      <c r="A40" s="130" t="s">
        <v>83</v>
      </c>
      <c r="B40" s="130"/>
      <c r="C40" s="130"/>
      <c r="D40" s="130"/>
      <c r="E40" s="130" t="s">
        <v>471</v>
      </c>
      <c r="F40" s="132">
        <v>0.425</v>
      </c>
      <c r="G40" s="130" t="s">
        <v>62</v>
      </c>
    </row>
    <row r="41" spans="1:8" ht="12.75">
      <c r="A41" s="130" t="s">
        <v>84</v>
      </c>
      <c r="B41" s="139" t="s">
        <v>85</v>
      </c>
      <c r="C41" s="23"/>
      <c r="D41" s="23"/>
      <c r="E41" s="23"/>
      <c r="F41" s="130"/>
      <c r="G41" s="130"/>
      <c r="H41" s="23"/>
    </row>
    <row r="42" spans="1:8" ht="12.75">
      <c r="A42" s="130"/>
      <c r="B42" s="139" t="s">
        <v>86</v>
      </c>
      <c r="C42" s="23"/>
      <c r="D42" s="23"/>
      <c r="E42" s="140">
        <v>350.82</v>
      </c>
      <c r="F42" s="130" t="s">
        <v>87</v>
      </c>
      <c r="G42" s="133">
        <v>0.54</v>
      </c>
      <c r="H42" s="133"/>
    </row>
    <row r="43" spans="1:8" ht="12.75">
      <c r="A43" s="130" t="s">
        <v>88</v>
      </c>
      <c r="B43" s="31" t="s">
        <v>89</v>
      </c>
      <c r="C43" s="141"/>
      <c r="D43" s="141"/>
      <c r="E43" s="23"/>
      <c r="F43" s="23"/>
      <c r="G43" s="130"/>
      <c r="H43" s="142"/>
    </row>
    <row r="44" spans="1:8" ht="12.75">
      <c r="A44" s="130"/>
      <c r="B44" s="31" t="s">
        <v>90</v>
      </c>
      <c r="C44" s="23"/>
      <c r="D44" s="23"/>
      <c r="E44" s="23">
        <v>242.37</v>
      </c>
      <c r="F44" s="130" t="s">
        <v>87</v>
      </c>
      <c r="G44" s="133">
        <v>0.448</v>
      </c>
      <c r="H44" s="142"/>
    </row>
    <row r="45" spans="1:8" ht="12.75">
      <c r="A45" s="130" t="s">
        <v>91</v>
      </c>
      <c r="B45" s="31" t="s">
        <v>92</v>
      </c>
      <c r="C45" s="141"/>
      <c r="D45" s="31"/>
      <c r="E45" s="31"/>
      <c r="F45" s="23"/>
      <c r="G45" s="23"/>
      <c r="H45" s="24"/>
    </row>
    <row r="46" spans="1:7" ht="12.75">
      <c r="A46" s="130"/>
      <c r="B46" s="31" t="s">
        <v>472</v>
      </c>
      <c r="C46" s="141"/>
      <c r="D46" s="141"/>
      <c r="E46" s="31"/>
      <c r="F46" s="23"/>
      <c r="G46" s="133">
        <v>0.417</v>
      </c>
    </row>
    <row r="47" spans="1:7" ht="12.75">
      <c r="A47" s="130" t="s">
        <v>473</v>
      </c>
      <c r="B47" s="31" t="s">
        <v>474</v>
      </c>
      <c r="C47" s="141"/>
      <c r="D47" s="141"/>
      <c r="E47" s="130" t="s">
        <v>482</v>
      </c>
      <c r="G47" s="132">
        <v>0.292</v>
      </c>
    </row>
    <row r="48" spans="1:7" ht="12.75">
      <c r="A48" s="137" t="s">
        <v>492</v>
      </c>
      <c r="B48" s="31"/>
      <c r="C48" s="31"/>
      <c r="D48" s="31"/>
      <c r="E48" s="23"/>
      <c r="F48" s="24"/>
      <c r="G48" s="138"/>
    </row>
    <row r="49" spans="1:7" ht="12.75">
      <c r="A49" s="138" t="s">
        <v>75</v>
      </c>
      <c r="B49" s="138"/>
      <c r="C49" s="138"/>
      <c r="D49" s="138"/>
      <c r="E49" s="23"/>
      <c r="F49" s="132"/>
      <c r="G49" s="23"/>
    </row>
    <row r="50" spans="1:7" ht="12.75">
      <c r="A50" s="130" t="s">
        <v>477</v>
      </c>
      <c r="B50" s="31" t="s">
        <v>246</v>
      </c>
      <c r="C50" s="141"/>
      <c r="D50" s="141"/>
      <c r="E50" s="31"/>
      <c r="F50" s="130" t="s">
        <v>476</v>
      </c>
      <c r="G50" s="132">
        <v>0.2892</v>
      </c>
    </row>
    <row r="51" spans="1:7" ht="12.75">
      <c r="A51" s="130" t="s">
        <v>475</v>
      </c>
      <c r="B51" s="31" t="s">
        <v>274</v>
      </c>
      <c r="C51" s="141"/>
      <c r="D51" s="141"/>
      <c r="E51" s="31"/>
      <c r="F51" s="130" t="s">
        <v>476</v>
      </c>
      <c r="G51" s="132">
        <v>0.2892</v>
      </c>
    </row>
    <row r="52" spans="1:7" ht="12.75">
      <c r="A52" s="135" t="s">
        <v>93</v>
      </c>
      <c r="B52" s="137" t="s">
        <v>94</v>
      </c>
      <c r="C52" s="2"/>
      <c r="D52" s="23"/>
      <c r="E52" s="140">
        <v>275.01</v>
      </c>
      <c r="F52" s="130" t="s">
        <v>87</v>
      </c>
      <c r="G52" s="133">
        <v>0.022</v>
      </c>
    </row>
    <row r="53" spans="1:8" ht="12.75">
      <c r="A53" s="130" t="s">
        <v>80</v>
      </c>
      <c r="B53" s="137"/>
      <c r="C53" s="2"/>
      <c r="D53" s="23"/>
      <c r="E53" s="140"/>
      <c r="F53" s="130"/>
      <c r="G53" s="133"/>
      <c r="H53" s="130"/>
    </row>
    <row r="54" spans="1:7" ht="12.75">
      <c r="A54" s="135" t="s">
        <v>95</v>
      </c>
      <c r="B54" s="137" t="s">
        <v>96</v>
      </c>
      <c r="C54" s="2"/>
      <c r="D54" s="23"/>
      <c r="E54" s="140">
        <v>74.36</v>
      </c>
      <c r="F54" s="130" t="s">
        <v>87</v>
      </c>
      <c r="G54" s="133">
        <v>0.372</v>
      </c>
    </row>
    <row r="55" spans="1:7" ht="12.75">
      <c r="A55" s="135" t="s">
        <v>478</v>
      </c>
      <c r="B55" s="137" t="s">
        <v>480</v>
      </c>
      <c r="C55" s="2"/>
      <c r="D55" s="23"/>
      <c r="E55" s="140">
        <v>155.65</v>
      </c>
      <c r="F55" s="130" t="s">
        <v>87</v>
      </c>
      <c r="G55" s="133">
        <v>0.013</v>
      </c>
    </row>
    <row r="56" spans="1:7" ht="12.75">
      <c r="A56" s="135" t="s">
        <v>479</v>
      </c>
      <c r="B56" s="31" t="s">
        <v>481</v>
      </c>
      <c r="C56" s="2"/>
      <c r="D56" s="23"/>
      <c r="E56" s="140">
        <v>45</v>
      </c>
      <c r="F56" s="130" t="s">
        <v>87</v>
      </c>
      <c r="G56" s="133">
        <v>0.113</v>
      </c>
    </row>
    <row r="57" spans="1:7" ht="12.75">
      <c r="A57" s="135" t="s">
        <v>97</v>
      </c>
      <c r="B57" s="130" t="s">
        <v>98</v>
      </c>
      <c r="C57" s="23"/>
      <c r="D57" s="23"/>
      <c r="E57" s="130">
        <v>1967.17</v>
      </c>
      <c r="F57" s="130" t="s">
        <v>87</v>
      </c>
      <c r="G57" s="133">
        <v>0.399</v>
      </c>
    </row>
    <row r="58" spans="1:7" ht="12.75">
      <c r="A58" s="130" t="s">
        <v>99</v>
      </c>
      <c r="B58" s="130" t="s">
        <v>100</v>
      </c>
      <c r="C58" s="130"/>
      <c r="D58" s="130"/>
      <c r="E58" s="130">
        <v>1967.17</v>
      </c>
      <c r="F58" s="130" t="s">
        <v>87</v>
      </c>
      <c r="G58" s="133">
        <v>0.407</v>
      </c>
    </row>
    <row r="59" spans="1:16" ht="12.75">
      <c r="A59" s="130" t="s">
        <v>62</v>
      </c>
      <c r="B59" s="130" t="s">
        <v>483</v>
      </c>
      <c r="C59" s="130"/>
      <c r="D59" s="130"/>
      <c r="E59" s="130">
        <v>40</v>
      </c>
      <c r="F59" s="130" t="s">
        <v>87</v>
      </c>
      <c r="G59" s="133">
        <v>1</v>
      </c>
      <c r="J59" s="194"/>
      <c r="K59" s="194"/>
      <c r="L59" s="194"/>
      <c r="M59" s="194"/>
      <c r="N59" s="194"/>
      <c r="O59" s="194"/>
      <c r="P59" s="194"/>
    </row>
    <row r="60" spans="1:7" ht="72" customHeight="1">
      <c r="A60" s="190" t="s">
        <v>485</v>
      </c>
      <c r="B60" s="190"/>
      <c r="C60" s="190"/>
      <c r="D60" s="190"/>
      <c r="E60" s="190"/>
      <c r="F60" s="190"/>
      <c r="G60" s="190"/>
    </row>
    <row r="61" ht="12.75">
      <c r="A61" s="135" t="s">
        <v>484</v>
      </c>
    </row>
    <row r="62" ht="12.75">
      <c r="A62" s="135" t="s">
        <v>101</v>
      </c>
    </row>
    <row r="63" ht="12.75">
      <c r="A63" s="135" t="s">
        <v>69</v>
      </c>
    </row>
    <row r="64" ht="12.75">
      <c r="A64" s="135" t="s">
        <v>102</v>
      </c>
    </row>
    <row r="65" spans="1:7" ht="12.75">
      <c r="A65" s="23" t="s">
        <v>70</v>
      </c>
      <c r="E65" s="130">
        <v>817.87</v>
      </c>
      <c r="F65" s="130" t="s">
        <v>87</v>
      </c>
      <c r="G65" s="132">
        <v>0.262</v>
      </c>
    </row>
    <row r="66" ht="12.75">
      <c r="A66" s="135" t="s">
        <v>486</v>
      </c>
    </row>
    <row r="67" ht="12.75">
      <c r="A67" s="135" t="s">
        <v>101</v>
      </c>
    </row>
    <row r="68" ht="12.75">
      <c r="A68" s="135" t="s">
        <v>69</v>
      </c>
    </row>
    <row r="69" ht="12.75">
      <c r="A69" s="135" t="s">
        <v>102</v>
      </c>
    </row>
    <row r="70" spans="1:7" ht="12.75">
      <c r="A70" s="23" t="s">
        <v>71</v>
      </c>
      <c r="E70" s="23">
        <v>1009.74</v>
      </c>
      <c r="F70" s="130" t="s">
        <v>87</v>
      </c>
      <c r="G70" s="133">
        <v>0.381</v>
      </c>
    </row>
    <row r="71" spans="1:7" ht="36.75" customHeight="1">
      <c r="A71" s="190" t="s">
        <v>487</v>
      </c>
      <c r="B71" s="190"/>
      <c r="C71" s="190"/>
      <c r="D71" s="190"/>
      <c r="E71" s="190"/>
      <c r="F71" s="190"/>
      <c r="G71" s="190"/>
    </row>
    <row r="72" spans="1:7" ht="12.75">
      <c r="A72" s="23"/>
      <c r="E72" s="23">
        <v>99.56</v>
      </c>
      <c r="F72" s="130" t="s">
        <v>87</v>
      </c>
      <c r="G72" s="133">
        <v>0.307</v>
      </c>
    </row>
    <row r="73" spans="1:7" ht="12.75">
      <c r="A73" s="23" t="s">
        <v>489</v>
      </c>
      <c r="E73" s="23"/>
      <c r="F73" s="130"/>
      <c r="G73" s="133"/>
    </row>
    <row r="74" spans="1:7" ht="12.75">
      <c r="A74" s="23" t="s">
        <v>488</v>
      </c>
      <c r="E74" s="23"/>
      <c r="F74" s="130"/>
      <c r="G74" s="133"/>
    </row>
    <row r="75" spans="1:7" ht="12.75">
      <c r="A75" s="23"/>
      <c r="E75" s="130">
        <v>4.8</v>
      </c>
      <c r="F75" s="130" t="s">
        <v>87</v>
      </c>
      <c r="G75" s="133">
        <v>1</v>
      </c>
    </row>
    <row r="76" spans="1:7" ht="12.75">
      <c r="A76" s="130" t="s">
        <v>490</v>
      </c>
      <c r="B76" s="23" t="s">
        <v>491</v>
      </c>
      <c r="E76" s="23"/>
      <c r="F76" s="130"/>
      <c r="G76" s="133"/>
    </row>
    <row r="77" spans="1:8" ht="12.75">
      <c r="A77" s="130" t="s">
        <v>103</v>
      </c>
      <c r="B77" s="130" t="s">
        <v>104</v>
      </c>
      <c r="C77" s="130"/>
      <c r="D77" s="130"/>
      <c r="E77" s="23">
        <v>8.09</v>
      </c>
      <c r="F77" s="130" t="s">
        <v>87</v>
      </c>
      <c r="G77" s="133">
        <v>0.196</v>
      </c>
      <c r="H77" s="144"/>
    </row>
    <row r="78" spans="1:8" ht="12.75">
      <c r="A78" s="130"/>
      <c r="B78" s="130" t="s">
        <v>105</v>
      </c>
      <c r="C78" s="130"/>
      <c r="D78" s="130"/>
      <c r="E78" s="130"/>
      <c r="F78" s="130"/>
      <c r="G78" s="130"/>
      <c r="H78" s="145"/>
    </row>
    <row r="79" spans="1:9" ht="12.75">
      <c r="A79" s="130" t="s">
        <v>106</v>
      </c>
      <c r="B79" s="130" t="s">
        <v>107</v>
      </c>
      <c r="C79" s="130"/>
      <c r="D79" s="130"/>
      <c r="E79" s="143">
        <v>58180</v>
      </c>
      <c r="F79" s="130" t="s">
        <v>87</v>
      </c>
      <c r="G79" s="133">
        <v>0.484</v>
      </c>
      <c r="I79" s="130"/>
    </row>
    <row r="80" spans="1:8" ht="12.75">
      <c r="A80" s="130" t="s">
        <v>108</v>
      </c>
      <c r="C80" s="130"/>
      <c r="D80" s="130"/>
      <c r="E80" s="23"/>
      <c r="F80" s="130"/>
      <c r="G80" s="133"/>
      <c r="H80" s="146"/>
    </row>
    <row r="81" spans="1:8" ht="12.75">
      <c r="A81" s="130" t="s">
        <v>109</v>
      </c>
      <c r="B81" s="130"/>
      <c r="C81" s="130"/>
      <c r="D81" s="130"/>
      <c r="E81" s="23"/>
      <c r="F81" s="130"/>
      <c r="G81" s="133"/>
      <c r="H81" s="146"/>
    </row>
    <row r="82" spans="1:8" ht="12.75">
      <c r="A82" s="130" t="s">
        <v>110</v>
      </c>
      <c r="B82" s="130"/>
      <c r="C82" s="130"/>
      <c r="D82" s="130"/>
      <c r="E82" s="23"/>
      <c r="F82" s="130"/>
      <c r="G82" s="133"/>
      <c r="H82" s="146"/>
    </row>
    <row r="83" spans="1:8" ht="12.75">
      <c r="A83" s="130" t="s">
        <v>72</v>
      </c>
      <c r="B83" s="130"/>
      <c r="C83" s="130"/>
      <c r="D83" s="130"/>
      <c r="E83" s="143">
        <v>2890</v>
      </c>
      <c r="F83" s="130" t="s">
        <v>87</v>
      </c>
      <c r="G83" s="133">
        <v>0.482</v>
      </c>
      <c r="H83" s="133"/>
    </row>
    <row r="84" spans="1:8" ht="12.75">
      <c r="A84" s="130" t="s">
        <v>494</v>
      </c>
      <c r="B84" s="130"/>
      <c r="C84" s="130"/>
      <c r="D84" s="130"/>
      <c r="E84" s="143"/>
      <c r="F84" s="130"/>
      <c r="G84" s="133"/>
      <c r="H84" s="133"/>
    </row>
    <row r="85" spans="1:8" ht="12.75">
      <c r="A85" s="130"/>
      <c r="B85" s="130"/>
      <c r="C85" s="130"/>
      <c r="D85" s="130"/>
      <c r="E85" s="143">
        <v>73.59</v>
      </c>
      <c r="F85" s="130" t="s">
        <v>87</v>
      </c>
      <c r="G85" s="133"/>
      <c r="H85" s="133"/>
    </row>
    <row r="86" spans="1:8" ht="12.75">
      <c r="A86" s="130" t="s">
        <v>111</v>
      </c>
      <c r="B86" s="130"/>
      <c r="C86" s="130"/>
      <c r="D86" s="130"/>
      <c r="E86" s="2"/>
      <c r="F86" s="130"/>
      <c r="G86" s="133"/>
      <c r="H86" s="146"/>
    </row>
    <row r="87" spans="1:8" ht="12.75">
      <c r="A87" s="130" t="s">
        <v>110</v>
      </c>
      <c r="B87" s="130"/>
      <c r="C87" s="130"/>
      <c r="D87" s="130"/>
      <c r="E87" s="23"/>
      <c r="F87" s="130"/>
      <c r="G87" s="133"/>
      <c r="H87" s="146"/>
    </row>
    <row r="88" spans="1:8" ht="12.75">
      <c r="A88" s="130" t="s">
        <v>72</v>
      </c>
      <c r="B88" s="130"/>
      <c r="C88" s="130"/>
      <c r="D88" s="130"/>
      <c r="E88" s="143">
        <v>2290</v>
      </c>
      <c r="F88" s="130" t="s">
        <v>87</v>
      </c>
      <c r="G88" s="133">
        <v>0.487</v>
      </c>
      <c r="H88" s="146"/>
    </row>
    <row r="89" spans="1:8" ht="12.75">
      <c r="A89" s="130" t="s">
        <v>493</v>
      </c>
      <c r="B89" s="130"/>
      <c r="C89" s="130"/>
      <c r="D89" s="130"/>
      <c r="E89" s="143"/>
      <c r="F89" s="130"/>
      <c r="G89" s="133"/>
      <c r="H89" s="146"/>
    </row>
    <row r="90" spans="1:8" ht="12.75">
      <c r="A90" s="130"/>
      <c r="B90" s="130"/>
      <c r="C90" s="130"/>
      <c r="D90" s="130"/>
      <c r="E90" s="143">
        <v>58.12</v>
      </c>
      <c r="F90" s="130" t="s">
        <v>87</v>
      </c>
      <c r="G90" s="133"/>
      <c r="H90" s="146"/>
    </row>
    <row r="91" spans="1:8" ht="12.75">
      <c r="A91" s="148"/>
      <c r="B91" s="147"/>
      <c r="C91" s="147"/>
      <c r="D91" s="147"/>
      <c r="E91" s="147"/>
      <c r="F91" s="147"/>
      <c r="G91" s="147"/>
      <c r="H91" s="147"/>
    </row>
    <row r="92" spans="1:8" ht="12.75">
      <c r="A92" s="148"/>
      <c r="B92" s="130" t="s">
        <v>112</v>
      </c>
      <c r="C92" s="130"/>
      <c r="D92" s="130"/>
      <c r="E92" s="130"/>
      <c r="F92" s="136"/>
      <c r="G92" s="136"/>
      <c r="H92" s="146"/>
    </row>
    <row r="95" ht="12.75">
      <c r="A95" s="157"/>
    </row>
  </sheetData>
  <sheetProtection/>
  <mergeCells count="7">
    <mergeCell ref="A71:G71"/>
    <mergeCell ref="A1:I1"/>
    <mergeCell ref="A2:I2"/>
    <mergeCell ref="A4:I4"/>
    <mergeCell ref="A31:G31"/>
    <mergeCell ref="J59:P59"/>
    <mergeCell ref="A60:G60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Alekseeva</cp:lastModifiedBy>
  <cp:lastPrinted>2015-09-11T07:55:27Z</cp:lastPrinted>
  <dcterms:created xsi:type="dcterms:W3CDTF">2003-08-15T04:54:42Z</dcterms:created>
  <dcterms:modified xsi:type="dcterms:W3CDTF">2015-09-11T07:56:58Z</dcterms:modified>
  <cp:category/>
  <cp:version/>
  <cp:contentType/>
  <cp:contentStatus/>
</cp:coreProperties>
</file>